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sheet" sheetId="1" r:id="rId4"/>
    <sheet state="visible" name="Input general" sheetId="2" r:id="rId5"/>
    <sheet state="visible" name="Personnel" sheetId="3" r:id="rId6"/>
    <sheet state="visible" name="Revenue Capacity" sheetId="4" r:id="rId7"/>
    <sheet state="visible" name="Revenue Planning" sheetId="5" r:id="rId8"/>
    <sheet state="visible" name="Financials Monthly" sheetId="6" r:id="rId9"/>
    <sheet state="visible" name="Financial Yearly" sheetId="7" r:id="rId10"/>
    <sheet state="visible" name="Graphs" sheetId="8" r:id="rId11"/>
    <sheet state="visible" name="MONITR CSV" sheetId="9" r:id="rId12"/>
    <sheet state="visible" name="Check" sheetId="10" r:id="rId13"/>
    <sheet state="visible" name="Setup" sheetId="11" r:id="rId14"/>
  </sheets>
  <definedNames/>
  <calcPr/>
</workbook>
</file>

<file path=xl/sharedStrings.xml><?xml version="1.0" encoding="utf-8"?>
<sst xmlns="http://schemas.openxmlformats.org/spreadsheetml/2006/main" count="527" uniqueCount="249">
  <si>
    <t>Want a more complete solution?</t>
  </si>
  <si>
    <r>
      <rPr>
        <sz val="14.0"/>
      </rPr>
      <t xml:space="preserve">Check out Monitr at </t>
    </r>
    <r>
      <rPr>
        <color rgb="FF1155CC"/>
        <sz val="14.0"/>
        <u/>
      </rPr>
      <t>monitr.be</t>
    </r>
  </si>
  <si>
    <t>Book a Demo</t>
  </si>
  <si>
    <t>Agency financial model</t>
  </si>
  <si>
    <t>version</t>
  </si>
  <si>
    <t>This Google Sheet can be imported into Monitr to use as a new budget or forecast.</t>
  </si>
  <si>
    <t>Purpose of this model</t>
  </si>
  <si>
    <t>The purpose of this model is to help founders and finance managers of Agencies manage their runway.</t>
  </si>
  <si>
    <t>For more information on what your runway is read: https://monitr.be/blog/posts/runway/</t>
  </si>
  <si>
    <t>Structure of the model</t>
  </si>
  <si>
    <t>The model contains 3 types of tabsheets</t>
  </si>
  <si>
    <t>Black tabsheets</t>
  </si>
  <si>
    <t>are use for the stucture of the model and shoud not be adjusted</t>
  </si>
  <si>
    <t>Yellow tabhseets</t>
  </si>
  <si>
    <t>are used for in put and small calculations</t>
  </si>
  <si>
    <t>Green tabsheets</t>
  </si>
  <si>
    <t>are output tabsheets that contain the result of the model</t>
  </si>
  <si>
    <t>The use of cells in these tabsheets are indicated with color coding</t>
  </si>
  <si>
    <t>text</t>
  </si>
  <si>
    <t>labels have no background and are in normal black text</t>
  </si>
  <si>
    <t>calculations</t>
  </si>
  <si>
    <t>labels have no background and are in normal black text - these should not be changed</t>
  </si>
  <si>
    <t>calculations with a grey background are used to indicate a formula that is inconsistent with the other formula in that row</t>
  </si>
  <si>
    <t>input</t>
  </si>
  <si>
    <t>input cells are indicated by a yellow background</t>
  </si>
  <si>
    <t>units</t>
  </si>
  <si>
    <t>grey text indicates the units used on that row</t>
  </si>
  <si>
    <t>work in progress</t>
  </si>
  <si>
    <t>calculations that are work-in-progress in the current version of the model</t>
  </si>
  <si>
    <t>Tabsheet 'Input general'</t>
  </si>
  <si>
    <t>This tabsheet is used to for al general input and some basic calculation</t>
  </si>
  <si>
    <t>it contains the following blocks:</t>
  </si>
  <si>
    <t>Timing</t>
  </si>
  <si>
    <t>Used to manage the timeline of the model</t>
  </si>
  <si>
    <t>Cash balance</t>
  </si>
  <si>
    <t>Used to input the starting cash balance</t>
  </si>
  <si>
    <t>Consulting revenue</t>
  </si>
  <si>
    <t>Input relating to consulting revenue.</t>
  </si>
  <si>
    <t>This is split in two types of consulting revenue: Planning (based on tab "Revenue Planning") and Capacity (Based on "Revenue Planning")</t>
  </si>
  <si>
    <t>Cost of sales</t>
  </si>
  <si>
    <t>Input relating to hosting and payments solution provider charges</t>
  </si>
  <si>
    <t>Marketing campaigns</t>
  </si>
  <si>
    <t>Input relating to marketing campaings</t>
  </si>
  <si>
    <t>Other costs</t>
  </si>
  <si>
    <t>Input relating to other costs per department</t>
  </si>
  <si>
    <t>Financial cash flow</t>
  </si>
  <si>
    <t>Input relating financial cash flow</t>
  </si>
  <si>
    <t>Investments</t>
  </si>
  <si>
    <t>Input relating to investmets (capex)</t>
  </si>
  <si>
    <t>Tabsheet 'Personnel'</t>
  </si>
  <si>
    <t>Input relating to the personnel and contractor charges (per department)</t>
  </si>
  <si>
    <t>Tabsheet 'Financials Monthly'</t>
  </si>
  <si>
    <t>Detailed monthly financials (Profit &amp; Loss statement, Cash flow statement, Cash balance)</t>
  </si>
  <si>
    <t>Tabsheet 'Financials Yearly'</t>
  </si>
  <si>
    <t>Tabsheet 'Monitr CSV'</t>
  </si>
  <si>
    <t>This tabsheet can be imported into Monitr to use as a new budget or forecast.</t>
  </si>
  <si>
    <r>
      <rPr>
        <sz val="14.0"/>
      </rPr>
      <t xml:space="preserve">For more info visit </t>
    </r>
    <r>
      <rPr>
        <color rgb="FF1155CC"/>
        <sz val="14.0"/>
        <u/>
      </rPr>
      <t>https://monitr.be</t>
    </r>
    <r>
      <rPr>
        <sz val="14.0"/>
      </rPr>
      <t>.</t>
    </r>
  </si>
  <si>
    <t>Or book a demo</t>
  </si>
  <si>
    <t>Disclaimer</t>
  </si>
  <si>
    <t>This financial model is prepared by Monitr for information purposes only. It does not constitute an advice or service from Monitr NV.</t>
  </si>
  <si>
    <t>Monitr NV can in no circumstance be held liable for the validity or correctness of this model.</t>
  </si>
  <si>
    <t>Users of this model are responsible for reviewing issues with their own experts.  It is the ultimate responsibility of the user to validate their financial projections.</t>
  </si>
  <si>
    <r>
      <rPr>
        <sz val="14.0"/>
      </rPr>
      <t xml:space="preserve">Check out Monitr at </t>
    </r>
    <r>
      <rPr>
        <color rgb="FF1155CC"/>
        <sz val="14.0"/>
        <u/>
      </rPr>
      <t>monitr.be</t>
    </r>
  </si>
  <si>
    <t>Input General</t>
  </si>
  <si>
    <t>Date start model</t>
  </si>
  <si>
    <t>Date last actuals</t>
  </si>
  <si>
    <t>31/1/2021</t>
  </si>
  <si>
    <t>Cash balance opening</t>
  </si>
  <si>
    <t>Revenue capacity</t>
  </si>
  <si>
    <t>Revenue planning</t>
  </si>
  <si>
    <t>Last month planning to use</t>
  </si>
  <si>
    <t>Mar'22</t>
  </si>
  <si>
    <t>Revenue to use in model</t>
  </si>
  <si>
    <t>Online marketing campaings</t>
  </si>
  <si>
    <t>EUR</t>
  </si>
  <si>
    <t>Content creation</t>
  </si>
  <si>
    <t>Marketing materials</t>
  </si>
  <si>
    <t>Total marketing campains</t>
  </si>
  <si>
    <t>Other consulting cost</t>
  </si>
  <si>
    <t>Travel</t>
  </si>
  <si>
    <t>Restaurant</t>
  </si>
  <si>
    <t>Tools</t>
  </si>
  <si>
    <t>etc</t>
  </si>
  <si>
    <t>Total consulting costs</t>
  </si>
  <si>
    <t>Other COS license revenue</t>
  </si>
  <si>
    <t>Tool x</t>
  </si>
  <si>
    <t>Tool Y</t>
  </si>
  <si>
    <t>Total COS license revenue</t>
  </si>
  <si>
    <t>Other sales costs</t>
  </si>
  <si>
    <t>Total other sales costs</t>
  </si>
  <si>
    <t>Other marketing costs</t>
  </si>
  <si>
    <t>Somthing else</t>
  </si>
  <si>
    <t>Total other marketing costs</t>
  </si>
  <si>
    <t>Other G&amp;A</t>
  </si>
  <si>
    <t>Accountancy &amp; Legal</t>
  </si>
  <si>
    <t>Rent &amp; Office expenses</t>
  </si>
  <si>
    <t>Total other G&amp;A costs</t>
  </si>
  <si>
    <t>Share capital</t>
  </si>
  <si>
    <t>Loans from investors</t>
  </si>
  <si>
    <t>New Loans</t>
  </si>
  <si>
    <t>Repayment of loans (-)</t>
  </si>
  <si>
    <t>Intrests (-)</t>
  </si>
  <si>
    <t>Bank Loans</t>
  </si>
  <si>
    <t>Grants</t>
  </si>
  <si>
    <t>Foundation</t>
  </si>
  <si>
    <t>Addition</t>
  </si>
  <si>
    <t>Lifetime (months)</t>
  </si>
  <si>
    <t>date</t>
  </si>
  <si>
    <t>Depreciations</t>
  </si>
  <si>
    <t>Hardware</t>
  </si>
  <si>
    <t>Office furniture</t>
  </si>
  <si>
    <t>Other assets 3y</t>
  </si>
  <si>
    <t>Other assets 5y</t>
  </si>
  <si>
    <t>Total Investments (CAPEX)</t>
  </si>
  <si>
    <t>Total Depreciations</t>
  </si>
  <si>
    <t>Personnel</t>
  </si>
  <si>
    <t>% Employee social security</t>
  </si>
  <si>
    <t>%</t>
  </si>
  <si>
    <t>% Vacation pay</t>
  </si>
  <si>
    <t>% 13th Month</t>
  </si>
  <si>
    <t>Month vacation pay</t>
  </si>
  <si>
    <t>number of month</t>
  </si>
  <si>
    <t>Month 13th month</t>
  </si>
  <si>
    <t>Name</t>
  </si>
  <si>
    <t>Title</t>
  </si>
  <si>
    <t>Department</t>
  </si>
  <si>
    <t>Payroll / Consultant</t>
  </si>
  <si>
    <t>Gross Wage</t>
  </si>
  <si>
    <t>Other benefits (net)</t>
  </si>
  <si>
    <t>Monthly rate</t>
  </si>
  <si>
    <t>% Employee</t>
  </si>
  <si>
    <t>% Active</t>
  </si>
  <si>
    <t>Cash fee  / gross wage + tax</t>
  </si>
  <si>
    <t>Cash Vacation Pay + 13th month</t>
  </si>
  <si>
    <t>Cash Other benefits</t>
  </si>
  <si>
    <t>Total Cash</t>
  </si>
  <si>
    <t>Cost</t>
  </si>
  <si>
    <t>social security</t>
  </si>
  <si>
    <t>John Snow</t>
  </si>
  <si>
    <t>CEO</t>
  </si>
  <si>
    <t>Sales</t>
  </si>
  <si>
    <t>Consultant</t>
  </si>
  <si>
    <t>Tyrion Lannister</t>
  </si>
  <si>
    <t>CFO</t>
  </si>
  <si>
    <t>G&amp;A</t>
  </si>
  <si>
    <t>Melisandre of Asshai</t>
  </si>
  <si>
    <t>CMO</t>
  </si>
  <si>
    <t>Marketing</t>
  </si>
  <si>
    <t>Petyr Baelish</t>
  </si>
  <si>
    <t>PR consultant</t>
  </si>
  <si>
    <t>Consulting</t>
  </si>
  <si>
    <t>Payroll</t>
  </si>
  <si>
    <t>Brienne Of Tarth</t>
  </si>
  <si>
    <t>Battlefield consultant</t>
  </si>
  <si>
    <t>Oberyn Martell</t>
  </si>
  <si>
    <t>Trial by combat consultant</t>
  </si>
  <si>
    <t>Arya Stark</t>
  </si>
  <si>
    <t>Stealth consultant</t>
  </si>
  <si>
    <t>New hire</t>
  </si>
  <si>
    <t>Project consultant</t>
  </si>
  <si>
    <t>Headcount</t>
  </si>
  <si>
    <t>FTE</t>
  </si>
  <si>
    <t>Check Total</t>
  </si>
  <si>
    <t>NWC mutation payoll</t>
  </si>
  <si>
    <t>Revenue Capacity</t>
  </si>
  <si>
    <t>% Billability</t>
  </si>
  <si>
    <t>Rate</t>
  </si>
  <si>
    <t>Total revenue capacity</t>
  </si>
  <si>
    <t>Revenue Planning</t>
  </si>
  <si>
    <t>Cosultant</t>
  </si>
  <si>
    <t>Date</t>
  </si>
  <si>
    <t>Customer</t>
  </si>
  <si>
    <t>Project</t>
  </si>
  <si>
    <t>Days planned</t>
  </si>
  <si>
    <t>Rate per day</t>
  </si>
  <si>
    <t>Revenue</t>
  </si>
  <si>
    <t>Customer 1</t>
  </si>
  <si>
    <t>The Wall</t>
  </si>
  <si>
    <t>Customer 2</t>
  </si>
  <si>
    <t>The Red Keep</t>
  </si>
  <si>
    <t>Customer #</t>
  </si>
  <si>
    <t>Dragon Stone</t>
  </si>
  <si>
    <t>Customer xyz</t>
  </si>
  <si>
    <t>Winter Is Coming</t>
  </si>
  <si>
    <t>Customer ?</t>
  </si>
  <si>
    <t>The First Men</t>
  </si>
  <si>
    <t>Financials Monthly</t>
  </si>
  <si>
    <t>Total</t>
  </si>
  <si>
    <t xml:space="preserve">Profit &amp; Loss </t>
  </si>
  <si>
    <t>Projects</t>
  </si>
  <si>
    <t>Cost of Sales</t>
  </si>
  <si>
    <t>COS Consulting</t>
  </si>
  <si>
    <t>Personnel Consulting</t>
  </si>
  <si>
    <t>Other COS Consulting</t>
  </si>
  <si>
    <t>Gross Margin</t>
  </si>
  <si>
    <t>Personnel sales</t>
  </si>
  <si>
    <t>Personnel Marketing</t>
  </si>
  <si>
    <t>Campaings</t>
  </si>
  <si>
    <t>Personnel G&amp;A</t>
  </si>
  <si>
    <t>EBITDA</t>
  </si>
  <si>
    <t>Intrests</t>
  </si>
  <si>
    <t>Result before taxes</t>
  </si>
  <si>
    <t>Taxes</t>
  </si>
  <si>
    <t>Net result</t>
  </si>
  <si>
    <t>Cash flow statement</t>
  </si>
  <si>
    <t>Operational cash flow</t>
  </si>
  <si>
    <t>Net working capital mutation</t>
  </si>
  <si>
    <t>Accounts receivable</t>
  </si>
  <si>
    <t>Account payable</t>
  </si>
  <si>
    <t>Investment cash flow</t>
  </si>
  <si>
    <t>Othet assets</t>
  </si>
  <si>
    <t>Repayment of loans</t>
  </si>
  <si>
    <t>Bank loans</t>
  </si>
  <si>
    <t>Total cash flow</t>
  </si>
  <si>
    <t>Cash flow</t>
  </si>
  <si>
    <t>Cash balance closing</t>
  </si>
  <si>
    <t>Year 1</t>
  </si>
  <si>
    <t>Year 2</t>
  </si>
  <si>
    <t>Year 3</t>
  </si>
  <si>
    <t>Check yearly Cash = Monthly cash</t>
  </si>
  <si>
    <t>cash flow</t>
  </si>
  <si>
    <t>cash balance</t>
  </si>
  <si>
    <t>CoS</t>
  </si>
  <si>
    <t>S&amp;M</t>
  </si>
  <si>
    <t>Loans &amp; Intrests</t>
  </si>
  <si>
    <t>Consulting Revenue</t>
  </si>
  <si>
    <t>Capacity</t>
  </si>
  <si>
    <t>Planning</t>
  </si>
  <si>
    <t>BudgetAccount</t>
  </si>
  <si>
    <t>Project revenue</t>
  </si>
  <si>
    <t>Checks</t>
  </si>
  <si>
    <t>PL</t>
  </si>
  <si>
    <t>Check PL</t>
  </si>
  <si>
    <t>CF</t>
  </si>
  <si>
    <t>Check CF</t>
  </si>
  <si>
    <t>Setup</t>
  </si>
  <si>
    <t>Periods</t>
  </si>
  <si>
    <t>Period</t>
  </si>
  <si>
    <t>#</t>
  </si>
  <si>
    <t>Start date period</t>
  </si>
  <si>
    <t>End date period</t>
  </si>
  <si>
    <t>Month</t>
  </si>
  <si>
    <t>Year</t>
  </si>
  <si>
    <t>Number of days</t>
  </si>
  <si>
    <t>Number of weekdays</t>
  </si>
  <si>
    <t>Label</t>
  </si>
  <si>
    <t>Flags</t>
  </si>
  <si>
    <t>Period Actual</t>
  </si>
  <si>
    <t>Period Forecast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</si>
</sst>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[$€]#,##0.00"/>
    <numFmt numFmtId="166" formatCode="dd&quot;/&quot;mm&quot;/&quot;yyyy"/>
    <numFmt numFmtId="167" formatCode="dd&quot;-&quot;mm&quot;-&quot;yyyy"/>
    <numFmt numFmtId="168" formatCode="0.0"/>
    <numFmt numFmtId="169" formatCode="d&quot;-&quot;m&quot;-&quot;yyyy"/>
  </numFmts>
  <fonts count="22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u/>
      <sz val="14.0"/>
      <color rgb="FF0000FF"/>
    </font>
    <font>
      <color theme="1"/>
      <name val="Arial"/>
      <scheme val="minor"/>
    </font>
    <font>
      <b/>
      <sz val="14.0"/>
      <color rgb="FF323130"/>
    </font>
    <font>
      <b/>
      <sz val="18.0"/>
      <color theme="1"/>
      <name val="Arial"/>
      <scheme val="minor"/>
    </font>
    <font>
      <b/>
      <i/>
      <color theme="1"/>
      <name val="Arial"/>
      <scheme val="minor"/>
    </font>
    <font>
      <b/>
      <color theme="1"/>
      <name val="Arial"/>
      <scheme val="minor"/>
    </font>
    <font>
      <u/>
      <color rgb="FF1155CC"/>
    </font>
    <font>
      <b/>
      <color rgb="FFF1C232"/>
      <name val="Arial"/>
      <scheme val="minor"/>
    </font>
    <font>
      <b/>
      <color rgb="FF6AA84F"/>
      <name val="Arial"/>
      <scheme val="minor"/>
    </font>
    <font>
      <color rgb="FF000000"/>
      <name val="Arial"/>
      <scheme val="minor"/>
    </font>
    <font>
      <color rgb="FFB7B7B7"/>
      <name val="Arial"/>
      <scheme val="minor"/>
    </font>
    <font>
      <u/>
      <sz val="14.0"/>
      <color rgb="FF0000FF"/>
    </font>
    <font>
      <u/>
      <sz val="14.0"/>
      <color rgb="FF1155CC"/>
    </font>
    <font>
      <b/>
      <u/>
      <sz val="14.0"/>
      <color rgb="FF000000"/>
    </font>
    <font>
      <color rgb="FFFFFFFF"/>
      <name val="Arial"/>
      <scheme val="minor"/>
    </font>
    <font>
      <color rgb="FF999999"/>
      <name val="Arial"/>
      <scheme val="minor"/>
    </font>
    <font>
      <b/>
      <color rgb="FF999999"/>
      <name val="Arial"/>
      <scheme val="minor"/>
    </font>
    <font>
      <u/>
      <color theme="1"/>
      <name val="Arial"/>
      <scheme val="minor"/>
    </font>
    <font>
      <b/>
      <sz val="11.0"/>
      <color rgb="FF000000"/>
      <name val="Inconsolata"/>
    </font>
    <font>
      <b/>
      <color rgb="FFFFFFFF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ADB0F"/>
        <bgColor rgb="FFFADB0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9CB9C"/>
        <bgColor rgb="FFF9CB9C"/>
      </patternFill>
    </fill>
    <fill>
      <patternFill patternType="solid">
        <fgColor rgb="FF0E1F33"/>
        <bgColor rgb="FF0E1F33"/>
      </patternFill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</fills>
  <borders count="2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top"/>
    </xf>
    <xf borderId="0" fillId="0" fontId="3" numFmtId="0" xfId="0" applyAlignment="1" applyFont="1">
      <alignment vertical="top"/>
    </xf>
    <xf borderId="0" fillId="2" fontId="4" numFmtId="0" xfId="0" applyAlignment="1" applyFill="1" applyFont="1">
      <alignment horizontal="center" readingOrder="0"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3" numFmtId="0" xfId="0" applyAlignment="1" applyFont="1">
      <alignment horizontal="left" readingOrder="0" vertical="center"/>
    </xf>
    <xf borderId="0" fillId="0" fontId="3" numFmtId="2" xfId="0" applyAlignment="1" applyFont="1" applyNumberFormat="1">
      <alignment horizontal="left" readingOrder="0"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1" fillId="0" fontId="7" numFmtId="0" xfId="0" applyAlignment="1" applyBorder="1" applyFont="1">
      <alignment readingOrder="0"/>
    </xf>
    <xf borderId="1" fillId="0" fontId="3" numFmtId="0" xfId="0" applyBorder="1" applyFont="1"/>
    <xf borderId="0" fillId="0" fontId="3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3" numFmtId="0" xfId="0" applyAlignment="1" applyFont="1">
      <alignment readingOrder="0"/>
    </xf>
    <xf borderId="0" fillId="3" fontId="11" numFmtId="0" xfId="0" applyAlignment="1" applyFill="1" applyFont="1">
      <alignment horizontal="left" readingOrder="0"/>
    </xf>
    <xf borderId="2" fillId="4" fontId="11" numFmtId="0" xfId="0" applyAlignment="1" applyBorder="1" applyFill="1" applyFont="1">
      <alignment horizontal="left" readingOrder="0"/>
    </xf>
    <xf borderId="0" fillId="0" fontId="12" numFmtId="0" xfId="0" applyAlignment="1" applyFont="1">
      <alignment horizontal="right" readingOrder="0"/>
    </xf>
    <xf borderId="0" fillId="5" fontId="11" numFmtId="0" xfId="0" applyAlignment="1" applyFill="1" applyFont="1">
      <alignment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0" fillId="2" fontId="15" numFmtId="0" xfId="0" applyAlignment="1" applyFont="1">
      <alignment horizontal="center" readingOrder="0" vertical="center"/>
    </xf>
    <xf borderId="0" fillId="6" fontId="3" numFmtId="0" xfId="0" applyFill="1" applyFont="1"/>
    <xf borderId="2" fillId="4" fontId="3" numFmtId="164" xfId="0" applyAlignment="1" applyBorder="1" applyFont="1" applyNumberFormat="1">
      <alignment horizontal="right" readingOrder="0"/>
    </xf>
    <xf borderId="1" fillId="0" fontId="7" numFmtId="0" xfId="0" applyAlignment="1" applyBorder="1" applyFont="1">
      <alignment horizontal="right"/>
    </xf>
    <xf borderId="2" fillId="4" fontId="3" numFmtId="3" xfId="0" applyAlignment="1" applyBorder="1" applyFont="1" applyNumberFormat="1">
      <alignment readingOrder="0"/>
    </xf>
    <xf borderId="0" fillId="0" fontId="3" numFmtId="165" xfId="0" applyFont="1" applyNumberFormat="1"/>
    <xf borderId="2" fillId="4" fontId="3" numFmtId="0" xfId="0" applyAlignment="1" applyBorder="1" applyFont="1">
      <alignment horizontal="right" readingOrder="0"/>
    </xf>
    <xf borderId="0" fillId="0" fontId="16" numFmtId="0" xfId="0" applyFont="1"/>
    <xf borderId="0" fillId="0" fontId="7" numFmtId="0" xfId="0" applyFont="1"/>
    <xf borderId="0" fillId="0" fontId="17" numFmtId="0" xfId="0" applyAlignment="1" applyFont="1">
      <alignment horizontal="right" readingOrder="0"/>
    </xf>
    <xf borderId="0" fillId="0" fontId="3" numFmtId="3" xfId="0" applyFont="1" applyNumberFormat="1"/>
    <xf borderId="0" fillId="0" fontId="18" numFmtId="0" xfId="0" applyAlignment="1" applyFont="1">
      <alignment horizontal="right" readingOrder="0"/>
    </xf>
    <xf borderId="0" fillId="0" fontId="3" numFmtId="3" xfId="0" applyAlignment="1" applyFont="1" applyNumberFormat="1">
      <alignment readingOrder="0"/>
    </xf>
    <xf borderId="3" fillId="4" fontId="3" numFmtId="0" xfId="0" applyAlignment="1" applyBorder="1" applyFont="1">
      <alignment readingOrder="0"/>
    </xf>
    <xf borderId="4" fillId="4" fontId="3" numFmtId="0" xfId="0" applyBorder="1" applyFont="1"/>
    <xf borderId="5" fillId="4" fontId="3" numFmtId="0" xfId="0" applyBorder="1" applyFont="1"/>
    <xf borderId="0" fillId="0" fontId="7" numFmtId="3" xfId="0" applyFont="1" applyNumberFormat="1"/>
    <xf borderId="0" fillId="0" fontId="19" numFmtId="0" xfId="0" applyAlignment="1" applyFont="1">
      <alignment readingOrder="0"/>
    </xf>
    <xf borderId="0" fillId="0" fontId="7" numFmtId="0" xfId="0" applyAlignment="1" applyFont="1">
      <alignment horizontal="right" readingOrder="0"/>
    </xf>
    <xf borderId="2" fillId="4" fontId="3" numFmtId="9" xfId="0" applyAlignment="1" applyBorder="1" applyFont="1" applyNumberFormat="1">
      <alignment readingOrder="0"/>
    </xf>
    <xf borderId="0" fillId="0" fontId="3" numFmtId="0" xfId="0" applyAlignment="1" applyFont="1">
      <alignment horizontal="right" readingOrder="0"/>
    </xf>
    <xf borderId="6" fillId="7" fontId="7" numFmtId="0" xfId="0" applyAlignment="1" applyBorder="1" applyFill="1" applyFont="1">
      <alignment readingOrder="0"/>
    </xf>
    <xf borderId="7" fillId="7" fontId="7" numFmtId="0" xfId="0" applyAlignment="1" applyBorder="1" applyFont="1">
      <alignment readingOrder="0"/>
    </xf>
    <xf borderId="7" fillId="7" fontId="7" numFmtId="0" xfId="0" applyAlignment="1" applyBorder="1" applyFont="1">
      <alignment horizontal="right" readingOrder="0"/>
    </xf>
    <xf borderId="8" fillId="7" fontId="7" numFmtId="0" xfId="0" applyAlignment="1" applyBorder="1" applyFont="1">
      <alignment horizontal="right" readingOrder="0"/>
    </xf>
    <xf borderId="7" fillId="7" fontId="3" numFmtId="0" xfId="0" applyBorder="1" applyFont="1"/>
    <xf borderId="9" fillId="7" fontId="7" numFmtId="0" xfId="0" applyAlignment="1" applyBorder="1" applyFont="1">
      <alignment readingOrder="0"/>
    </xf>
    <xf borderId="10" fillId="7" fontId="3" numFmtId="0" xfId="0" applyBorder="1" applyFont="1"/>
    <xf borderId="11" fillId="7" fontId="3" numFmtId="0" xfId="0" applyBorder="1" applyFont="1"/>
    <xf borderId="0" fillId="7" fontId="3" numFmtId="0" xfId="0" applyAlignment="1" applyFont="1">
      <alignment readingOrder="0"/>
    </xf>
    <xf borderId="0" fillId="7" fontId="3" numFmtId="0" xfId="0" applyFont="1"/>
    <xf borderId="12" fillId="7" fontId="3" numFmtId="0" xfId="0" applyBorder="1" applyFont="1"/>
    <xf borderId="13" fillId="7" fontId="3" numFmtId="0" xfId="0" applyAlignment="1" applyBorder="1" applyFont="1">
      <alignment horizontal="right" readingOrder="0"/>
    </xf>
    <xf borderId="0" fillId="7" fontId="7" numFmtId="0" xfId="0" applyAlignment="1" applyFont="1">
      <alignment horizontal="right"/>
    </xf>
    <xf borderId="12" fillId="7" fontId="7" numFmtId="0" xfId="0" applyAlignment="1" applyBorder="1" applyFont="1">
      <alignment horizontal="right"/>
    </xf>
    <xf borderId="14" fillId="7" fontId="20" numFmtId="0" xfId="0" applyAlignment="1" applyBorder="1" applyFont="1">
      <alignment horizontal="right"/>
    </xf>
    <xf borderId="0" fillId="7" fontId="20" numFmtId="0" xfId="0" applyAlignment="1" applyFont="1">
      <alignment horizontal="right"/>
    </xf>
    <xf borderId="15" fillId="7" fontId="20" numFmtId="0" xfId="0" applyAlignment="1" applyBorder="1" applyFont="1">
      <alignment horizontal="right"/>
    </xf>
    <xf borderId="0" fillId="0" fontId="7" numFmtId="0" xfId="0" applyAlignment="1" applyFont="1">
      <alignment horizontal="right"/>
    </xf>
    <xf borderId="2" fillId="4" fontId="3" numFmtId="0" xfId="0" applyAlignment="1" applyBorder="1" applyFont="1">
      <alignment readingOrder="0"/>
    </xf>
    <xf borderId="2" fillId="4" fontId="3" numFmtId="0" xfId="0" applyBorder="1" applyFont="1"/>
    <xf borderId="2" fillId="0" fontId="3" numFmtId="3" xfId="0" applyAlignment="1" applyBorder="1" applyFont="1" applyNumberFormat="1">
      <alignment readingOrder="0"/>
    </xf>
    <xf borderId="12" fillId="0" fontId="3" numFmtId="0" xfId="0" applyAlignment="1" applyBorder="1" applyFont="1">
      <alignment readingOrder="0"/>
    </xf>
    <xf borderId="13" fillId="0" fontId="3" numFmtId="0" xfId="0" applyBorder="1" applyFont="1"/>
    <xf borderId="12" fillId="0" fontId="3" numFmtId="0" xfId="0" applyBorder="1" applyFont="1"/>
    <xf borderId="0" fillId="0" fontId="3" numFmtId="0" xfId="0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Alignment="1" applyBorder="1" applyFont="1">
      <alignment readingOrder="0"/>
    </xf>
    <xf borderId="17" fillId="0" fontId="3" numFmtId="0" xfId="0" applyBorder="1" applyFont="1"/>
    <xf borderId="17" fillId="0" fontId="7" numFmtId="0" xfId="0" applyBorder="1" applyFont="1"/>
    <xf borderId="18" fillId="0" fontId="3" numFmtId="0" xfId="0" applyBorder="1" applyFont="1"/>
    <xf borderId="17" fillId="0" fontId="3" numFmtId="3" xfId="0" applyBorder="1" applyFont="1" applyNumberFormat="1"/>
    <xf borderId="16" fillId="0" fontId="3" numFmtId="3" xfId="0" applyBorder="1" applyFont="1" applyNumberFormat="1"/>
    <xf borderId="0" fillId="7" fontId="7" numFmtId="0" xfId="0" applyAlignment="1" applyFont="1">
      <alignment readingOrder="0"/>
    </xf>
    <xf borderId="2" fillId="4" fontId="3" numFmtId="165" xfId="0" applyAlignment="1" applyBorder="1" applyFont="1" applyNumberFormat="1">
      <alignment readingOrder="0"/>
    </xf>
    <xf borderId="2" fillId="0" fontId="3" numFmtId="165" xfId="0" applyAlignment="1" applyBorder="1" applyFont="1" applyNumberFormat="1">
      <alignment readingOrder="0"/>
    </xf>
    <xf borderId="1" fillId="0" fontId="3" numFmtId="0" xfId="0" applyAlignment="1" applyBorder="1" applyFont="1">
      <alignment readingOrder="0"/>
    </xf>
    <xf borderId="1" fillId="0" fontId="7" numFmtId="0" xfId="0" applyBorder="1" applyFont="1"/>
    <xf borderId="8" fillId="7" fontId="7" numFmtId="0" xfId="0" applyAlignment="1" applyBorder="1" applyFont="1">
      <alignment readingOrder="0"/>
    </xf>
    <xf borderId="19" fillId="7" fontId="7" numFmtId="0" xfId="0" applyAlignment="1" applyBorder="1" applyFont="1">
      <alignment readingOrder="0"/>
    </xf>
    <xf borderId="2" fillId="4" fontId="3" numFmtId="166" xfId="0" applyAlignment="1" applyBorder="1" applyFont="1" applyNumberFormat="1">
      <alignment readingOrder="0"/>
    </xf>
    <xf borderId="0" fillId="6" fontId="16" numFmtId="0" xfId="0" applyAlignment="1" applyFont="1">
      <alignment horizontal="right" readingOrder="0"/>
    </xf>
    <xf borderId="0" fillId="6" fontId="21" numFmtId="0" xfId="0" applyAlignment="1" applyFont="1">
      <alignment horizontal="right"/>
    </xf>
    <xf borderId="0" fillId="6" fontId="21" numFmtId="0" xfId="0" applyAlignment="1" applyFont="1">
      <alignment readingOrder="0"/>
    </xf>
    <xf borderId="1" fillId="0" fontId="7" numFmtId="3" xfId="0" applyBorder="1" applyFont="1" applyNumberFormat="1"/>
    <xf borderId="10" fillId="0" fontId="7" numFmtId="0" xfId="0" applyAlignment="1" applyBorder="1" applyFont="1">
      <alignment readingOrder="0"/>
    </xf>
    <xf borderId="10" fillId="0" fontId="7" numFmtId="0" xfId="0" applyBorder="1" applyFont="1"/>
    <xf borderId="10" fillId="0" fontId="7" numFmtId="3" xfId="0" applyBorder="1" applyFont="1" applyNumberFormat="1"/>
    <xf borderId="20" fillId="0" fontId="7" numFmtId="0" xfId="0" applyAlignment="1" applyBorder="1" applyFont="1">
      <alignment readingOrder="0"/>
    </xf>
    <xf borderId="20" fillId="0" fontId="7" numFmtId="0" xfId="0" applyBorder="1" applyFont="1"/>
    <xf borderId="20" fillId="0" fontId="7" numFmtId="3" xfId="0" applyBorder="1" applyFont="1" applyNumberFormat="1"/>
    <xf borderId="0" fillId="6" fontId="21" numFmtId="3" xfId="0" applyAlignment="1" applyFont="1" applyNumberFormat="1">
      <alignment horizontal="right"/>
    </xf>
    <xf borderId="0" fillId="0" fontId="3" numFmtId="1" xfId="0" applyFont="1" applyNumberFormat="1"/>
    <xf borderId="0" fillId="6" fontId="21" numFmtId="0" xfId="0" applyAlignment="1" applyFont="1">
      <alignment horizontal="right" readingOrder="0"/>
    </xf>
    <xf borderId="0" fillId="8" fontId="3" numFmtId="0" xfId="0" applyFill="1" applyFont="1"/>
    <xf borderId="0" fillId="8" fontId="3" numFmtId="0" xfId="0" applyAlignment="1" applyFont="1">
      <alignment readingOrder="0"/>
    </xf>
    <xf borderId="0" fillId="8" fontId="3" numFmtId="3" xfId="0" applyFont="1" applyNumberFormat="1"/>
    <xf borderId="0" fillId="9" fontId="3" numFmtId="0" xfId="0" applyFill="1" applyFont="1"/>
    <xf borderId="0" fillId="9" fontId="3" numFmtId="0" xfId="0" applyAlignment="1" applyFont="1">
      <alignment readingOrder="0"/>
    </xf>
    <xf borderId="0" fillId="9" fontId="3" numFmtId="3" xfId="0" applyFont="1" applyNumberFormat="1"/>
    <xf borderId="0" fillId="9" fontId="3" numFmtId="165" xfId="0" applyFont="1" applyNumberFormat="1"/>
    <xf borderId="0" fillId="9" fontId="3" numFmtId="0" xfId="0" applyAlignment="1" applyFont="1">
      <alignment horizontal="left"/>
    </xf>
    <xf borderId="0" fillId="9" fontId="3" numFmtId="0" xfId="0" applyAlignment="1" applyFont="1">
      <alignment vertical="top"/>
    </xf>
    <xf borderId="2" fillId="0" fontId="7" numFmtId="0" xfId="0" applyAlignment="1" applyBorder="1" applyFont="1">
      <alignment readingOrder="0"/>
    </xf>
    <xf borderId="2" fillId="0" fontId="7" numFmtId="167" xfId="0" applyBorder="1" applyFont="1" applyNumberFormat="1"/>
    <xf borderId="2" fillId="10" fontId="3" numFmtId="0" xfId="0" applyAlignment="1" applyBorder="1" applyFill="1" applyFont="1">
      <alignment readingOrder="0"/>
    </xf>
    <xf borderId="2" fillId="10" fontId="3" numFmtId="168" xfId="0" applyBorder="1" applyFont="1" applyNumberFormat="1"/>
    <xf borderId="2" fillId="10" fontId="3" numFmtId="0" xfId="0" applyBorder="1" applyFont="1"/>
    <xf borderId="2" fillId="11" fontId="3" numFmtId="0" xfId="0" applyBorder="1" applyFill="1" applyFont="1"/>
    <xf borderId="2" fillId="11" fontId="3" numFmtId="168" xfId="0" applyBorder="1" applyFont="1" applyNumberFormat="1"/>
    <xf borderId="0" fillId="0" fontId="3" numFmtId="168" xfId="0" applyFont="1" applyNumberFormat="1"/>
    <xf borderId="0" fillId="0" fontId="17" numFmtId="0" xfId="0" applyAlignment="1" applyFont="1">
      <alignment horizontal="right"/>
    </xf>
    <xf borderId="0" fillId="6" fontId="17" numFmtId="0" xfId="0" applyAlignment="1" applyFont="1">
      <alignment horizontal="right"/>
    </xf>
    <xf borderId="1" fillId="0" fontId="17" numFmtId="0" xfId="0" applyAlignment="1" applyBorder="1" applyFont="1">
      <alignment horizontal="right"/>
    </xf>
    <xf borderId="0" fillId="9" fontId="3" numFmtId="169" xfId="0" applyAlignment="1" applyFont="1" applyNumberFormat="1">
      <alignment horizontal="right" readingOrder="0"/>
    </xf>
    <xf borderId="0" fillId="0" fontId="3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Cash Flow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Graphs!$A$2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Graphs!$B$1:$AK$1</c:f>
            </c:strRef>
          </c:cat>
          <c:val>
            <c:numRef>
              <c:f>Graphs!$B$2:$AK$2</c:f>
              <c:numCache/>
            </c:numRef>
          </c:val>
        </c:ser>
        <c:axId val="1968004404"/>
        <c:axId val="1482881488"/>
      </c:barChart>
      <c:catAx>
        <c:axId val="19680044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2881488"/>
      </c:catAx>
      <c:valAx>
        <c:axId val="1482881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Cash flow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68004404"/>
      </c:valAx>
      <c:lineChart>
        <c:varyColors val="0"/>
        <c:ser>
          <c:idx val="1"/>
          <c:order val="1"/>
          <c:tx>
            <c:strRef>
              <c:f>Graphs!$A$3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Graphs!$B$1:$AK$1</c:f>
            </c:strRef>
          </c:cat>
          <c:val>
            <c:numRef>
              <c:f>Graphs!$B$3:$AK$3</c:f>
              <c:numCache/>
            </c:numRef>
          </c:val>
          <c:smooth val="0"/>
        </c:ser>
        <c:axId val="863830911"/>
        <c:axId val="1144862542"/>
      </c:lineChart>
      <c:catAx>
        <c:axId val="8638309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44862542"/>
      </c:catAx>
      <c:valAx>
        <c:axId val="114486254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Cash balance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3830911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0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Gross Burn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Graphs!$A$4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Graphs!$B$1:$AK$1</c:f>
            </c:strRef>
          </c:cat>
          <c:val>
            <c:numRef>
              <c:f>Graphs!$B$4:$AK$4</c:f>
              <c:numCache/>
            </c:numRef>
          </c:val>
        </c:ser>
        <c:ser>
          <c:idx val="1"/>
          <c:order val="1"/>
          <c:tx>
            <c:strRef>
              <c:f>Graphs!$A$5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Graphs!$B$1:$AK$1</c:f>
            </c:strRef>
          </c:cat>
          <c:val>
            <c:numRef>
              <c:f>Graphs!$B$5:$AK$5</c:f>
              <c:numCache/>
            </c:numRef>
          </c:val>
        </c:ser>
        <c:ser>
          <c:idx val="2"/>
          <c:order val="2"/>
          <c:tx>
            <c:strRef>
              <c:f>Graphs!$A$6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Graphs!$B$1:$AK$1</c:f>
            </c:strRef>
          </c:cat>
          <c:val>
            <c:numRef>
              <c:f>Graphs!$B$6:$AK$6</c:f>
              <c:numCache/>
            </c:numRef>
          </c:val>
        </c:ser>
        <c:ser>
          <c:idx val="3"/>
          <c:order val="3"/>
          <c:tx>
            <c:strRef>
              <c:f>Graphs!$A$7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Graphs!$B$1:$AK$1</c:f>
            </c:strRef>
          </c:cat>
          <c:val>
            <c:numRef>
              <c:f>Graphs!$B$7:$AK$7</c:f>
              <c:numCache/>
            </c:numRef>
          </c:val>
        </c:ser>
        <c:overlap val="100"/>
        <c:axId val="1451030144"/>
        <c:axId val="220412465"/>
      </c:barChart>
      <c:catAx>
        <c:axId val="145103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20412465"/>
      </c:catAx>
      <c:valAx>
        <c:axId val="2204124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EUR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5103014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0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Revenue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Graphs!$A$9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Graphs!$B$1:$AK$1</c:f>
            </c:strRef>
          </c:cat>
          <c:val>
            <c:numRef>
              <c:f>Graphs!$B$9:$AK$9</c:f>
              <c:numCache/>
            </c:numRef>
          </c:val>
        </c:ser>
        <c:ser>
          <c:idx val="1"/>
          <c:order val="1"/>
          <c:tx>
            <c:strRef>
              <c:f>Graphs!$A$10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Graphs!$B$1:$AK$1</c:f>
            </c:strRef>
          </c:cat>
          <c:val>
            <c:numRef>
              <c:f>Graphs!$B$10:$AK$10</c:f>
              <c:numCache/>
            </c:numRef>
          </c:val>
        </c:ser>
        <c:ser>
          <c:idx val="2"/>
          <c:order val="2"/>
          <c:tx>
            <c:strRef>
              <c:f>Graphs!$A$11</c:f>
            </c:strRef>
          </c:tx>
          <c:cat>
            <c:strRef>
              <c:f>Graphs!$B$1:$AK$1</c:f>
            </c:strRef>
          </c:cat>
          <c:val>
            <c:numRef>
              <c:f>Graphs!$B$11:$AK$11</c:f>
              <c:numCache/>
            </c:numRef>
          </c:val>
        </c:ser>
        <c:axId val="519222626"/>
        <c:axId val="250576894"/>
      </c:barChart>
      <c:catAx>
        <c:axId val="5192226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50576894"/>
      </c:catAx>
      <c:valAx>
        <c:axId val="2505768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EUR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192226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0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38100</xdr:rowOff>
    </xdr:from>
    <xdr:ext cx="2714625" cy="485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1</xdr:row>
      <xdr:rowOff>47625</xdr:rowOff>
    </xdr:from>
    <xdr:ext cx="2714625" cy="485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11</xdr:row>
      <xdr:rowOff>0</xdr:rowOff>
    </xdr:from>
    <xdr:ext cx="8315325" cy="51435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847725</xdr:colOff>
      <xdr:row>11</xdr:row>
      <xdr:rowOff>0</xdr:rowOff>
    </xdr:from>
    <xdr:ext cx="8315325" cy="51435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152400</xdr:colOff>
      <xdr:row>37</xdr:row>
      <xdr:rowOff>28575</xdr:rowOff>
    </xdr:from>
    <xdr:ext cx="16735425" cy="51435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nitr.be/" TargetMode="External"/><Relationship Id="rId2" Type="http://schemas.openxmlformats.org/officeDocument/2006/relationships/hyperlink" Target="https://monitrbv.pipedrive.com/scheduler/QXbrrJUY/product-demo" TargetMode="External"/><Relationship Id="rId3" Type="http://schemas.openxmlformats.org/officeDocument/2006/relationships/hyperlink" Target="https://monitr.be/blog/posts/runway/" TargetMode="External"/><Relationship Id="rId4" Type="http://schemas.openxmlformats.org/officeDocument/2006/relationships/hyperlink" Target="https://monitr.be/" TargetMode="External"/><Relationship Id="rId5" Type="http://schemas.openxmlformats.org/officeDocument/2006/relationships/hyperlink" Target="https://monitrbv.pipedrive.com/scheduler/QXbrrJUY/product-demo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monitr.be/" TargetMode="External"/><Relationship Id="rId2" Type="http://schemas.openxmlformats.org/officeDocument/2006/relationships/hyperlink" Target="https://monitrbv.pipedrive.com/scheduler/QXbrrJUY/product-demo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1" max="1" width="2.25"/>
    <col customWidth="1" min="2" max="2" width="15.0"/>
    <col customWidth="1" min="14" max="14" width="2.5"/>
  </cols>
  <sheetData>
    <row r="1" ht="6.75" customHeight="1"/>
    <row r="2">
      <c r="F2" s="1" t="s">
        <v>0</v>
      </c>
    </row>
    <row r="3" ht="24.75" customHeight="1">
      <c r="F3" s="2" t="s">
        <v>1</v>
      </c>
      <c r="J3" s="3"/>
    </row>
    <row r="4" ht="36.0" customHeight="1">
      <c r="F4" s="4" t="s">
        <v>2</v>
      </c>
    </row>
    <row r="5" ht="3.0" customHeight="1">
      <c r="A5" s="5"/>
      <c r="B5" s="6"/>
      <c r="C5" s="6"/>
      <c r="D5" s="6"/>
      <c r="E5" s="6"/>
      <c r="F5" s="7"/>
      <c r="G5" s="8"/>
      <c r="H5" s="5"/>
      <c r="I5" s="5"/>
      <c r="J5" s="5"/>
      <c r="K5" s="5"/>
      <c r="L5" s="5"/>
      <c r="M5" s="5"/>
      <c r="N5" s="5"/>
    </row>
    <row r="6">
      <c r="A6" s="5"/>
      <c r="B6" s="6" t="s">
        <v>3</v>
      </c>
      <c r="F6" s="7" t="s">
        <v>4</v>
      </c>
      <c r="G6" s="8">
        <v>1.0</v>
      </c>
      <c r="H6" s="5"/>
      <c r="I6" s="5"/>
      <c r="J6" s="5"/>
      <c r="K6" s="5"/>
      <c r="L6" s="5"/>
      <c r="M6" s="5"/>
      <c r="N6" s="5"/>
    </row>
    <row r="7">
      <c r="A7" s="5"/>
      <c r="B7" s="9" t="s">
        <v>5</v>
      </c>
      <c r="I7" s="5"/>
      <c r="J7" s="5"/>
      <c r="K7" s="5"/>
      <c r="L7" s="5"/>
      <c r="M7" s="5"/>
      <c r="N7" s="5"/>
    </row>
    <row r="8">
      <c r="B8" s="10"/>
    </row>
    <row r="9">
      <c r="B9" s="11" t="s">
        <v>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>
      <c r="B10" s="13" t="s">
        <v>7</v>
      </c>
    </row>
    <row r="11">
      <c r="B11" s="14" t="s">
        <v>8</v>
      </c>
    </row>
    <row r="13">
      <c r="B13" s="11" t="s">
        <v>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>
      <c r="B14" s="13" t="s">
        <v>10</v>
      </c>
    </row>
    <row r="15">
      <c r="B15" s="10" t="s">
        <v>11</v>
      </c>
      <c r="C15" s="13" t="s">
        <v>12</v>
      </c>
    </row>
    <row r="16">
      <c r="B16" s="15" t="s">
        <v>13</v>
      </c>
      <c r="C16" s="13" t="s">
        <v>14</v>
      </c>
    </row>
    <row r="17">
      <c r="B17" s="16" t="s">
        <v>15</v>
      </c>
      <c r="C17" s="13" t="s">
        <v>16</v>
      </c>
    </row>
    <row r="18" ht="8.25" customHeight="1">
      <c r="B18" s="10"/>
    </row>
    <row r="19">
      <c r="B19" s="17" t="s">
        <v>17</v>
      </c>
    </row>
    <row r="20">
      <c r="B20" s="13" t="s">
        <v>18</v>
      </c>
      <c r="C20" s="13" t="s">
        <v>19</v>
      </c>
    </row>
    <row r="21">
      <c r="B21" s="13" t="s">
        <v>20</v>
      </c>
      <c r="C21" s="13" t="s">
        <v>21</v>
      </c>
    </row>
    <row r="22">
      <c r="B22" s="18" t="s">
        <v>20</v>
      </c>
      <c r="C22" s="13" t="s">
        <v>22</v>
      </c>
    </row>
    <row r="23">
      <c r="B23" s="19" t="s">
        <v>23</v>
      </c>
      <c r="C23" s="13" t="s">
        <v>24</v>
      </c>
    </row>
    <row r="24">
      <c r="B24" s="20" t="s">
        <v>25</v>
      </c>
      <c r="C24" s="13" t="s">
        <v>26</v>
      </c>
    </row>
    <row r="25">
      <c r="B25" s="21" t="s">
        <v>27</v>
      </c>
      <c r="C25" s="13" t="s">
        <v>28</v>
      </c>
    </row>
    <row r="26">
      <c r="B26" s="10"/>
    </row>
    <row r="27">
      <c r="B27" s="11" t="s">
        <v>29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>
      <c r="B28" s="13" t="s">
        <v>30</v>
      </c>
    </row>
    <row r="29">
      <c r="B29" s="13" t="s">
        <v>31</v>
      </c>
    </row>
    <row r="30" ht="5.25" customHeight="1"/>
    <row r="31">
      <c r="B31" s="10" t="s">
        <v>32</v>
      </c>
    </row>
    <row r="32">
      <c r="B32" s="13" t="s">
        <v>33</v>
      </c>
    </row>
    <row r="34">
      <c r="B34" s="10" t="s">
        <v>34</v>
      </c>
    </row>
    <row r="35">
      <c r="B35" s="13" t="s">
        <v>35</v>
      </c>
    </row>
    <row r="37">
      <c r="B37" s="10" t="s">
        <v>36</v>
      </c>
    </row>
    <row r="38">
      <c r="B38" s="13" t="s">
        <v>37</v>
      </c>
    </row>
    <row r="39">
      <c r="B39" s="13" t="s">
        <v>38</v>
      </c>
    </row>
    <row r="41">
      <c r="B41" s="10" t="s">
        <v>39</v>
      </c>
    </row>
    <row r="42">
      <c r="B42" s="13" t="s">
        <v>40</v>
      </c>
    </row>
    <row r="44">
      <c r="B44" s="10" t="s">
        <v>41</v>
      </c>
    </row>
    <row r="45">
      <c r="B45" s="13" t="s">
        <v>42</v>
      </c>
    </row>
    <row r="47">
      <c r="B47" s="10" t="s">
        <v>43</v>
      </c>
    </row>
    <row r="48">
      <c r="B48" s="13" t="s">
        <v>44</v>
      </c>
    </row>
    <row r="50">
      <c r="B50" s="10" t="s">
        <v>45</v>
      </c>
    </row>
    <row r="51">
      <c r="B51" s="13" t="s">
        <v>46</v>
      </c>
    </row>
    <row r="53">
      <c r="B53" s="10" t="s">
        <v>47</v>
      </c>
    </row>
    <row r="54">
      <c r="B54" s="13" t="s">
        <v>48</v>
      </c>
    </row>
    <row r="56">
      <c r="B56" s="11" t="s">
        <v>49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B57" s="13" t="s">
        <v>50</v>
      </c>
    </row>
    <row r="59">
      <c r="B59" s="11" t="s">
        <v>51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B60" s="13" t="s">
        <v>52</v>
      </c>
    </row>
    <row r="62">
      <c r="B62" s="11" t="s">
        <v>53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B63" s="13" t="s">
        <v>52</v>
      </c>
    </row>
    <row r="65">
      <c r="B65" s="11" t="s">
        <v>54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B66" s="13" t="s">
        <v>55</v>
      </c>
    </row>
    <row r="67">
      <c r="B67" s="22" t="s">
        <v>56</v>
      </c>
    </row>
    <row r="68">
      <c r="B68" s="23" t="s">
        <v>57</v>
      </c>
    </row>
    <row r="71">
      <c r="B71" s="11" t="s">
        <v>58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B72" s="13" t="s">
        <v>59</v>
      </c>
    </row>
    <row r="73">
      <c r="B73" s="13" t="s">
        <v>60</v>
      </c>
    </row>
    <row r="74">
      <c r="B74" s="13" t="s">
        <v>61</v>
      </c>
    </row>
  </sheetData>
  <mergeCells count="8">
    <mergeCell ref="B2:E4"/>
    <mergeCell ref="F2:H2"/>
    <mergeCell ref="F3:H3"/>
    <mergeCell ref="F4:H4"/>
    <mergeCell ref="B6:E6"/>
    <mergeCell ref="B7:H7"/>
    <mergeCell ref="B67:D67"/>
    <mergeCell ref="B68:D68"/>
  </mergeCells>
  <hyperlinks>
    <hyperlink r:id="rId1" ref="F3"/>
    <hyperlink r:id="rId2" ref="F4"/>
    <hyperlink r:id="rId3" ref="B11"/>
    <hyperlink r:id="rId4" ref="B67"/>
    <hyperlink r:id="rId5" ref="B68"/>
  </hyperlin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showGridLines="0" workbookViewId="0">
      <pane xSplit="8.0" ySplit="6.0" topLeftCell="I7" activePane="bottomRight" state="frozen"/>
      <selection activeCell="I1" sqref="I1" pane="topRight"/>
      <selection activeCell="A7" sqref="A7" pane="bottomLeft"/>
      <selection activeCell="I7" sqref="I7" pane="bottomRight"/>
    </sheetView>
  </sheetViews>
  <sheetFormatPr customHeight="1" defaultColWidth="12.63" defaultRowHeight="15.75"/>
  <cols>
    <col customWidth="1" min="1" max="1" width="1.5"/>
    <col customWidth="1" min="2" max="2" width="2.88"/>
    <col customWidth="1" min="3" max="3" width="3.0"/>
    <col customWidth="1" min="4" max="4" width="24.75"/>
    <col customWidth="1" min="5" max="5" width="12.25"/>
    <col customWidth="1" min="6" max="6" width="11.0"/>
    <col customWidth="1" min="8" max="8" width="14.88"/>
  </cols>
  <sheetData>
    <row r="1" ht="6.75" customHeight="1"/>
    <row r="2">
      <c r="F2" s="1" t="s">
        <v>0</v>
      </c>
    </row>
    <row r="3">
      <c r="F3" s="2" t="s">
        <v>62</v>
      </c>
    </row>
    <row r="4" ht="36.0" customHeight="1">
      <c r="F4" s="24" t="s">
        <v>2</v>
      </c>
    </row>
    <row r="5">
      <c r="A5" s="5"/>
      <c r="B5" s="6" t="s">
        <v>3</v>
      </c>
      <c r="G5" s="7" t="s">
        <v>4</v>
      </c>
      <c r="H5" s="8">
        <f>Coversheet!G6</f>
        <v>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9" t="s">
        <v>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B7" s="10" t="s">
        <v>63</v>
      </c>
    </row>
    <row r="8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</row>
    <row r="9" ht="6.0" customHeight="1"/>
    <row r="10">
      <c r="B10" s="11" t="s">
        <v>32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ht="6.0" customHeight="1"/>
    <row r="12">
      <c r="B12" s="13" t="s">
        <v>64</v>
      </c>
      <c r="G12" s="26">
        <v>44562.0</v>
      </c>
    </row>
    <row r="13">
      <c r="B13" s="13" t="s">
        <v>65</v>
      </c>
      <c r="G13" s="26" t="s">
        <v>66</v>
      </c>
    </row>
    <row r="15">
      <c r="B15" s="11" t="s">
        <v>34</v>
      </c>
      <c r="C15" s="12"/>
      <c r="D15" s="12"/>
      <c r="E15" s="12"/>
      <c r="F15" s="12"/>
      <c r="G15" s="12"/>
      <c r="H15" s="12"/>
      <c r="I15" s="27" t="str">
        <f>Setup!I18</f>
        <v>Jan'22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</row>
    <row r="16" ht="6.0" customHeight="1"/>
    <row r="17">
      <c r="B17" s="13" t="s">
        <v>67</v>
      </c>
      <c r="I17" s="28">
        <v>100000.0</v>
      </c>
    </row>
    <row r="20">
      <c r="B20" s="11" t="s">
        <v>36</v>
      </c>
      <c r="C20" s="12"/>
      <c r="D20" s="12"/>
      <c r="E20" s="12"/>
      <c r="F20" s="12"/>
      <c r="G20" s="12"/>
      <c r="H20" s="12"/>
      <c r="I20" s="27" t="str">
        <f>Setup!I18</f>
        <v>Jan'22</v>
      </c>
      <c r="J20" s="27" t="str">
        <f>Setup!J18</f>
        <v>Feb'22</v>
      </c>
      <c r="K20" s="27" t="str">
        <f>Setup!K18</f>
        <v>Mar'22</v>
      </c>
      <c r="L20" s="27" t="str">
        <f>Setup!L18</f>
        <v>Apr'22</v>
      </c>
      <c r="M20" s="27" t="str">
        <f>Setup!M18</f>
        <v>May'22</v>
      </c>
      <c r="N20" s="27" t="str">
        <f>Setup!N18</f>
        <v>Jun'22</v>
      </c>
      <c r="O20" s="27" t="str">
        <f>Setup!O18</f>
        <v>Jul'22</v>
      </c>
      <c r="P20" s="27" t="str">
        <f>Setup!P18</f>
        <v>Aug'22</v>
      </c>
      <c r="Q20" s="27" t="str">
        <f>Setup!Q18</f>
        <v>Sep'22</v>
      </c>
      <c r="R20" s="27" t="str">
        <f>Setup!R18</f>
        <v>Oct'22</v>
      </c>
      <c r="S20" s="27" t="str">
        <f>Setup!S18</f>
        <v>Nov'22</v>
      </c>
      <c r="T20" s="27" t="str">
        <f>Setup!T18</f>
        <v>Dec'22</v>
      </c>
      <c r="U20" s="27" t="str">
        <f>Setup!U18</f>
        <v>Jan'23</v>
      </c>
      <c r="V20" s="27" t="str">
        <f>Setup!V18</f>
        <v>Feb'23</v>
      </c>
      <c r="W20" s="27" t="str">
        <f>Setup!W18</f>
        <v>Mar'23</v>
      </c>
      <c r="X20" s="27" t="str">
        <f>Setup!X18</f>
        <v>Apr'23</v>
      </c>
      <c r="Y20" s="27" t="str">
        <f>Setup!Y18</f>
        <v>May'23</v>
      </c>
      <c r="Z20" s="27" t="str">
        <f>Setup!Z18</f>
        <v>Jun'23</v>
      </c>
      <c r="AA20" s="27" t="str">
        <f>Setup!AA18</f>
        <v>Jul'23</v>
      </c>
      <c r="AB20" s="27" t="str">
        <f>Setup!AB18</f>
        <v>Aug'23</v>
      </c>
      <c r="AC20" s="27" t="str">
        <f>Setup!AC18</f>
        <v>Sep'23</v>
      </c>
      <c r="AD20" s="27" t="str">
        <f>Setup!AD18</f>
        <v>Oct'23</v>
      </c>
      <c r="AE20" s="27" t="str">
        <f>Setup!AE18</f>
        <v>Nov'23</v>
      </c>
      <c r="AF20" s="27" t="str">
        <f>Setup!AF18</f>
        <v>Dec'23</v>
      </c>
      <c r="AG20" s="27" t="str">
        <f>Setup!AG18</f>
        <v>Jan'24</v>
      </c>
      <c r="AH20" s="27" t="str">
        <f>Setup!AH18</f>
        <v>Feb'24</v>
      </c>
      <c r="AI20" s="27" t="str">
        <f>Setup!AI18</f>
        <v>Mar'24</v>
      </c>
      <c r="AJ20" s="27" t="str">
        <f>Setup!AJ18</f>
        <v>Apr'24</v>
      </c>
      <c r="AK20" s="27" t="str">
        <f>Setup!AK18</f>
        <v>May'24</v>
      </c>
      <c r="AL20" s="27" t="str">
        <f>Setup!AL18</f>
        <v>Jun'24</v>
      </c>
      <c r="AM20" s="27" t="str">
        <f>Setup!AM18</f>
        <v>Jul'24</v>
      </c>
      <c r="AN20" s="27" t="str">
        <f>Setup!AN18</f>
        <v>Aug'24</v>
      </c>
      <c r="AO20" s="27" t="str">
        <f>Setup!AO18</f>
        <v>Sep'24</v>
      </c>
      <c r="AP20" s="27" t="str">
        <f>Setup!AP18</f>
        <v>Oct'24</v>
      </c>
      <c r="AQ20" s="27" t="str">
        <f>Setup!AQ18</f>
        <v>Nov'24</v>
      </c>
      <c r="AR20" s="27" t="str">
        <f>Setup!AR18</f>
        <v>Dec'24</v>
      </c>
    </row>
    <row r="21" ht="6.0" customHeight="1"/>
    <row r="22">
      <c r="B22" s="13" t="s">
        <v>68</v>
      </c>
      <c r="I22" s="29">
        <f>'Revenue Capacity'!CB41</f>
        <v>52080</v>
      </c>
      <c r="J22" s="29">
        <f>'Revenue Capacity'!CC41</f>
        <v>49600</v>
      </c>
      <c r="K22" s="29">
        <f>'Revenue Capacity'!CD41</f>
        <v>57040</v>
      </c>
      <c r="L22" s="29">
        <f>'Revenue Capacity'!CE41</f>
        <v>52080</v>
      </c>
      <c r="M22" s="29">
        <f>'Revenue Capacity'!CF41</f>
        <v>58685</v>
      </c>
      <c r="N22" s="29">
        <f>'Revenue Capacity'!CG41</f>
        <v>62810</v>
      </c>
      <c r="O22" s="29">
        <f>'Revenue Capacity'!CH41</f>
        <v>64680</v>
      </c>
      <c r="P22" s="29">
        <f>'Revenue Capacity'!CI41</f>
        <v>70840</v>
      </c>
      <c r="Q22" s="29">
        <f>'Revenue Capacity'!CJ41</f>
        <v>67760</v>
      </c>
      <c r="R22" s="29">
        <f>'Revenue Capacity'!CK41</f>
        <v>64680</v>
      </c>
      <c r="S22" s="29">
        <f>'Revenue Capacity'!CL41</f>
        <v>67760</v>
      </c>
      <c r="T22" s="29">
        <f>'Revenue Capacity'!CM41</f>
        <v>67760</v>
      </c>
      <c r="U22" s="29">
        <f>'Revenue Capacity'!CN41</f>
        <v>67760</v>
      </c>
      <c r="V22" s="29">
        <f>'Revenue Capacity'!CO41</f>
        <v>61600</v>
      </c>
      <c r="W22" s="29">
        <f>'Revenue Capacity'!CP41</f>
        <v>70840</v>
      </c>
      <c r="X22" s="29">
        <f>'Revenue Capacity'!CQ41</f>
        <v>61600</v>
      </c>
      <c r="Y22" s="29">
        <f>'Revenue Capacity'!CR41</f>
        <v>70840</v>
      </c>
      <c r="Z22" s="29">
        <f>'Revenue Capacity'!CS41</f>
        <v>67760</v>
      </c>
      <c r="AA22" s="29">
        <f>'Revenue Capacity'!CT41</f>
        <v>64680</v>
      </c>
      <c r="AB22" s="29">
        <f>'Revenue Capacity'!CU41</f>
        <v>70840</v>
      </c>
      <c r="AC22" s="29">
        <f>'Revenue Capacity'!CV41</f>
        <v>64680</v>
      </c>
      <c r="AD22" s="29">
        <f>'Revenue Capacity'!CW41</f>
        <v>67760</v>
      </c>
      <c r="AE22" s="29">
        <f>'Revenue Capacity'!CX41</f>
        <v>67760</v>
      </c>
      <c r="AF22" s="29">
        <f>'Revenue Capacity'!CY41</f>
        <v>64680</v>
      </c>
      <c r="AG22" s="29">
        <f>'Revenue Capacity'!CZ41</f>
        <v>70840</v>
      </c>
      <c r="AH22" s="29">
        <f>'Revenue Capacity'!DA41</f>
        <v>64680</v>
      </c>
      <c r="AI22" s="29">
        <f>'Revenue Capacity'!DB41</f>
        <v>64680</v>
      </c>
      <c r="AJ22" s="29">
        <f>'Revenue Capacity'!DC41</f>
        <v>67760</v>
      </c>
      <c r="AK22" s="29">
        <f>'Revenue Capacity'!DD41</f>
        <v>70840</v>
      </c>
      <c r="AL22" s="29">
        <f>'Revenue Capacity'!DE41</f>
        <v>61600</v>
      </c>
      <c r="AM22" s="29">
        <f>'Revenue Capacity'!DF41</f>
        <v>70840</v>
      </c>
      <c r="AN22" s="29">
        <f>'Revenue Capacity'!DG41</f>
        <v>67760</v>
      </c>
      <c r="AO22" s="29">
        <f>'Revenue Capacity'!DH41</f>
        <v>64680</v>
      </c>
      <c r="AP22" s="29">
        <f>'Revenue Capacity'!DI41</f>
        <v>70840</v>
      </c>
      <c r="AQ22" s="29">
        <f>'Revenue Capacity'!DJ41</f>
        <v>64680</v>
      </c>
      <c r="AR22" s="29">
        <f>'Revenue Capacity'!DK41</f>
        <v>67760</v>
      </c>
    </row>
    <row r="23">
      <c r="B23" s="13" t="s">
        <v>69</v>
      </c>
      <c r="I23" s="29">
        <f>'Revenue Planning'!I6</f>
        <v>48260</v>
      </c>
      <c r="J23" s="29">
        <f>'Revenue Planning'!J6</f>
        <v>45830</v>
      </c>
      <c r="K23" s="29">
        <f>'Revenue Planning'!K6</f>
        <v>49180</v>
      </c>
      <c r="L23" s="29">
        <f>'Revenue Planning'!L6</f>
        <v>34190</v>
      </c>
      <c r="M23" s="29">
        <f>'Revenue Planning'!M6</f>
        <v>0</v>
      </c>
      <c r="N23" s="29">
        <f>'Revenue Planning'!N6</f>
        <v>0</v>
      </c>
      <c r="O23" s="29">
        <f>'Revenue Planning'!O6</f>
        <v>0</v>
      </c>
      <c r="P23" s="29">
        <f>'Revenue Planning'!P6</f>
        <v>0</v>
      </c>
      <c r="Q23" s="29">
        <f>'Revenue Planning'!Q6</f>
        <v>0</v>
      </c>
      <c r="R23" s="29">
        <f>'Revenue Planning'!R6</f>
        <v>0</v>
      </c>
      <c r="S23" s="29">
        <f>'Revenue Planning'!S6</f>
        <v>0</v>
      </c>
      <c r="T23" s="29">
        <f>'Revenue Planning'!T6</f>
        <v>0</v>
      </c>
      <c r="U23" s="29">
        <f>'Revenue Planning'!U6</f>
        <v>0</v>
      </c>
      <c r="V23" s="29">
        <f>'Revenue Planning'!V6</f>
        <v>0</v>
      </c>
      <c r="W23" s="29">
        <f>'Revenue Planning'!W6</f>
        <v>0</v>
      </c>
      <c r="X23" s="29">
        <f>'Revenue Planning'!X6</f>
        <v>0</v>
      </c>
      <c r="Y23" s="29">
        <f>'Revenue Planning'!Y6</f>
        <v>0</v>
      </c>
      <c r="Z23" s="29">
        <f>'Revenue Planning'!Z6</f>
        <v>0</v>
      </c>
      <c r="AA23" s="29">
        <f>'Revenue Planning'!AA6</f>
        <v>0</v>
      </c>
      <c r="AB23" s="29">
        <f>'Revenue Planning'!AB6</f>
        <v>0</v>
      </c>
      <c r="AC23" s="29">
        <f>'Revenue Planning'!AC6</f>
        <v>0</v>
      </c>
      <c r="AD23" s="29">
        <f>'Revenue Planning'!AD6</f>
        <v>0</v>
      </c>
      <c r="AE23" s="29">
        <f>'Revenue Planning'!AE6</f>
        <v>0</v>
      </c>
      <c r="AF23" s="29">
        <f>'Revenue Planning'!AF6</f>
        <v>0</v>
      </c>
      <c r="AG23" s="29">
        <f>'Revenue Planning'!AG6</f>
        <v>0</v>
      </c>
      <c r="AH23" s="29">
        <f>'Revenue Planning'!AH6</f>
        <v>0</v>
      </c>
      <c r="AI23" s="29">
        <f>'Revenue Planning'!AI6</f>
        <v>0</v>
      </c>
      <c r="AJ23" s="29">
        <f>'Revenue Planning'!AJ6</f>
        <v>0</v>
      </c>
      <c r="AK23" s="29">
        <f>'Revenue Planning'!AK6</f>
        <v>0</v>
      </c>
      <c r="AL23" s="29">
        <f>'Revenue Planning'!AL6</f>
        <v>0</v>
      </c>
      <c r="AM23" s="29">
        <f>'Revenue Planning'!AM6</f>
        <v>0</v>
      </c>
      <c r="AN23" s="29">
        <f>'Revenue Planning'!AN6</f>
        <v>0</v>
      </c>
      <c r="AO23" s="29">
        <f>'Revenue Planning'!AO6</f>
        <v>0</v>
      </c>
      <c r="AP23" s="29">
        <f>'Revenue Planning'!AP6</f>
        <v>0</v>
      </c>
      <c r="AQ23" s="29">
        <f>'Revenue Planning'!AQ6</f>
        <v>0</v>
      </c>
      <c r="AR23" s="29">
        <f>'Revenue Planning'!AR6</f>
        <v>0</v>
      </c>
    </row>
    <row r="24">
      <c r="B24" s="13" t="s">
        <v>70</v>
      </c>
      <c r="G24" s="30" t="s">
        <v>71</v>
      </c>
      <c r="H24" s="31">
        <f>match(G24,Setup!18:18,0)</f>
        <v>11</v>
      </c>
    </row>
    <row r="25">
      <c r="A25" s="32"/>
      <c r="B25" s="10" t="s">
        <v>72</v>
      </c>
      <c r="C25" s="32"/>
      <c r="D25" s="32"/>
      <c r="E25" s="32"/>
      <c r="F25" s="32"/>
      <c r="G25" s="32"/>
      <c r="H25" s="32"/>
      <c r="I25" s="10" t="str">
        <f>if(match(I20,Setup!18:18,0)&gt;$H24,"Capacity","Plan")</f>
        <v>Plan</v>
      </c>
      <c r="J25" s="10" t="str">
        <f>if(match(J20,Setup!18:18,0)&gt;$H24,"Capacity","Plan")</f>
        <v>Plan</v>
      </c>
      <c r="K25" s="10" t="str">
        <f>if(match(K20,Setup!18:18,0)&gt;$H24,"Capacity","Plan")</f>
        <v>Plan</v>
      </c>
      <c r="L25" s="10" t="str">
        <f>if(match(L20,Setup!18:18,0)&gt;$H24,"Capacity","Plan")</f>
        <v>Capacity</v>
      </c>
      <c r="M25" s="10" t="str">
        <f>if(match(M20,Setup!18:18,0)&gt;$H24,"Capacity","Plan")</f>
        <v>Capacity</v>
      </c>
      <c r="N25" s="10" t="str">
        <f>if(match(N20,Setup!18:18,0)&gt;$H24,"Capacity","Plan")</f>
        <v>Capacity</v>
      </c>
      <c r="O25" s="10" t="str">
        <f>if(match(O20,Setup!18:18,0)&gt;$H24,"Capacity","Plan")</f>
        <v>Capacity</v>
      </c>
      <c r="P25" s="10" t="str">
        <f>if(match(P20,Setup!18:18,0)&gt;$H24,"Capacity","Plan")</f>
        <v>Capacity</v>
      </c>
      <c r="Q25" s="10" t="str">
        <f>if(match(Q20,Setup!18:18,0)&gt;$H24,"Capacity","Plan")</f>
        <v>Capacity</v>
      </c>
      <c r="R25" s="10" t="str">
        <f>if(match(R20,Setup!18:18,0)&gt;$H24,"Capacity","Plan")</f>
        <v>Capacity</v>
      </c>
      <c r="S25" s="10" t="str">
        <f>if(match(S20,Setup!18:18,0)&gt;$H24,"Capacity","Plan")</f>
        <v>Capacity</v>
      </c>
      <c r="T25" s="10" t="str">
        <f>if(match(T20,Setup!18:18,0)&gt;$H24,"Capacity","Plan")</f>
        <v>Capacity</v>
      </c>
      <c r="U25" s="10" t="str">
        <f>if(match(U20,Setup!18:18,0)&gt;$H24,"Capacity","Plan")</f>
        <v>Capacity</v>
      </c>
      <c r="V25" s="10" t="str">
        <f>if(match(V20,Setup!18:18,0)&gt;$H24,"Capacity","Plan")</f>
        <v>Capacity</v>
      </c>
      <c r="W25" s="10" t="str">
        <f>if(match(W20,Setup!18:18,0)&gt;$H24,"Capacity","Plan")</f>
        <v>Capacity</v>
      </c>
      <c r="X25" s="10" t="str">
        <f>if(match(X20,Setup!18:18,0)&gt;$H24,"Capacity","Plan")</f>
        <v>Capacity</v>
      </c>
      <c r="Y25" s="10" t="str">
        <f>if(match(Y20,Setup!18:18,0)&gt;$H24,"Capacity","Plan")</f>
        <v>Capacity</v>
      </c>
      <c r="Z25" s="10" t="str">
        <f>if(match(Z20,Setup!18:18,0)&gt;$H24,"Capacity","Plan")</f>
        <v>Capacity</v>
      </c>
      <c r="AA25" s="10" t="str">
        <f>if(match(AA20,Setup!18:18,0)&gt;$H24,"Capacity","Plan")</f>
        <v>Capacity</v>
      </c>
      <c r="AB25" s="10" t="str">
        <f>if(match(AB20,Setup!18:18,0)&gt;$H24,"Capacity","Plan")</f>
        <v>Capacity</v>
      </c>
      <c r="AC25" s="10" t="str">
        <f>if(match(AC20,Setup!18:18,0)&gt;$H24,"Capacity","Plan")</f>
        <v>Capacity</v>
      </c>
      <c r="AD25" s="10" t="str">
        <f>if(match(AD20,Setup!18:18,0)&gt;$H24,"Capacity","Plan")</f>
        <v>Capacity</v>
      </c>
      <c r="AE25" s="10" t="str">
        <f>if(match(AE20,Setup!18:18,0)&gt;$H24,"Capacity","Plan")</f>
        <v>Capacity</v>
      </c>
      <c r="AF25" s="10" t="str">
        <f>if(match(AF20,Setup!18:18,0)&gt;$H24,"Capacity","Plan")</f>
        <v>Capacity</v>
      </c>
      <c r="AG25" s="10" t="str">
        <f>if(match(AG20,Setup!18:18,0)&gt;$H24,"Capacity","Plan")</f>
        <v>Capacity</v>
      </c>
      <c r="AH25" s="10" t="str">
        <f>if(match(AH20,Setup!18:18,0)&gt;$H24,"Capacity","Plan")</f>
        <v>Capacity</v>
      </c>
      <c r="AI25" s="10" t="str">
        <f>if(match(AI20,Setup!18:18,0)&gt;$H24,"Capacity","Plan")</f>
        <v>Capacity</v>
      </c>
      <c r="AJ25" s="10" t="str">
        <f>if(match(AJ20,Setup!18:18,0)&gt;$H24,"Capacity","Plan")</f>
        <v>Capacity</v>
      </c>
      <c r="AK25" s="10" t="str">
        <f>if(match(AK20,Setup!18:18,0)&gt;$H24,"Capacity","Plan")</f>
        <v>Capacity</v>
      </c>
      <c r="AL25" s="10" t="str">
        <f>if(match(AL20,Setup!18:18,0)&gt;$H24,"Capacity","Plan")</f>
        <v>Capacity</v>
      </c>
      <c r="AM25" s="10" t="str">
        <f>if(match(AM20,Setup!18:18,0)&gt;$H24,"Capacity","Plan")</f>
        <v>Capacity</v>
      </c>
      <c r="AN25" s="10" t="str">
        <f>if(match(AN20,Setup!18:18,0)&gt;$H24,"Capacity","Plan")</f>
        <v>Capacity</v>
      </c>
      <c r="AO25" s="10" t="str">
        <f>if(match(AO20,Setup!18:18,0)&gt;$H24,"Capacity","Plan")</f>
        <v>Capacity</v>
      </c>
      <c r="AP25" s="10" t="str">
        <f>if(match(AP20,Setup!18:18,0)&gt;$H24,"Capacity","Plan")</f>
        <v>Capacity</v>
      </c>
      <c r="AQ25" s="10" t="str">
        <f>if(match(AQ20,Setup!18:18,0)&gt;$H24,"Capacity","Plan")</f>
        <v>Capacity</v>
      </c>
      <c r="AR25" s="10" t="str">
        <f>if(match(AR20,Setup!18:18,0)&gt;$H24,"Capacity","Plan")</f>
        <v>Capacity</v>
      </c>
    </row>
    <row r="26">
      <c r="I26" s="29">
        <f t="shared" ref="I26:AR26" si="1">if(I25="Plan",I23,I22)</f>
        <v>48260</v>
      </c>
      <c r="J26" s="29">
        <f t="shared" si="1"/>
        <v>45830</v>
      </c>
      <c r="K26" s="29">
        <f t="shared" si="1"/>
        <v>49180</v>
      </c>
      <c r="L26" s="29">
        <f t="shared" si="1"/>
        <v>52080</v>
      </c>
      <c r="M26" s="29">
        <f t="shared" si="1"/>
        <v>58685</v>
      </c>
      <c r="N26" s="29">
        <f t="shared" si="1"/>
        <v>62810</v>
      </c>
      <c r="O26" s="29">
        <f t="shared" si="1"/>
        <v>64680</v>
      </c>
      <c r="P26" s="29">
        <f t="shared" si="1"/>
        <v>70840</v>
      </c>
      <c r="Q26" s="29">
        <f t="shared" si="1"/>
        <v>67760</v>
      </c>
      <c r="R26" s="29">
        <f t="shared" si="1"/>
        <v>64680</v>
      </c>
      <c r="S26" s="29">
        <f t="shared" si="1"/>
        <v>67760</v>
      </c>
      <c r="T26" s="29">
        <f t="shared" si="1"/>
        <v>67760</v>
      </c>
      <c r="U26" s="29">
        <f t="shared" si="1"/>
        <v>67760</v>
      </c>
      <c r="V26" s="29">
        <f t="shared" si="1"/>
        <v>61600</v>
      </c>
      <c r="W26" s="29">
        <f t="shared" si="1"/>
        <v>70840</v>
      </c>
      <c r="X26" s="29">
        <f t="shared" si="1"/>
        <v>61600</v>
      </c>
      <c r="Y26" s="29">
        <f t="shared" si="1"/>
        <v>70840</v>
      </c>
      <c r="Z26" s="29">
        <f t="shared" si="1"/>
        <v>67760</v>
      </c>
      <c r="AA26" s="29">
        <f t="shared" si="1"/>
        <v>64680</v>
      </c>
      <c r="AB26" s="29">
        <f t="shared" si="1"/>
        <v>70840</v>
      </c>
      <c r="AC26" s="29">
        <f t="shared" si="1"/>
        <v>64680</v>
      </c>
      <c r="AD26" s="29">
        <f t="shared" si="1"/>
        <v>67760</v>
      </c>
      <c r="AE26" s="29">
        <f t="shared" si="1"/>
        <v>67760</v>
      </c>
      <c r="AF26" s="29">
        <f t="shared" si="1"/>
        <v>64680</v>
      </c>
      <c r="AG26" s="29">
        <f t="shared" si="1"/>
        <v>70840</v>
      </c>
      <c r="AH26" s="29">
        <f t="shared" si="1"/>
        <v>64680</v>
      </c>
      <c r="AI26" s="29">
        <f t="shared" si="1"/>
        <v>64680</v>
      </c>
      <c r="AJ26" s="29">
        <f t="shared" si="1"/>
        <v>67760</v>
      </c>
      <c r="AK26" s="29">
        <f t="shared" si="1"/>
        <v>70840</v>
      </c>
      <c r="AL26" s="29">
        <f t="shared" si="1"/>
        <v>61600</v>
      </c>
      <c r="AM26" s="29">
        <f t="shared" si="1"/>
        <v>70840</v>
      </c>
      <c r="AN26" s="29">
        <f t="shared" si="1"/>
        <v>67760</v>
      </c>
      <c r="AO26" s="29">
        <f t="shared" si="1"/>
        <v>64680</v>
      </c>
      <c r="AP26" s="29">
        <f t="shared" si="1"/>
        <v>70840</v>
      </c>
      <c r="AQ26" s="29">
        <f t="shared" si="1"/>
        <v>64680</v>
      </c>
      <c r="AR26" s="29">
        <f t="shared" si="1"/>
        <v>67760</v>
      </c>
    </row>
    <row r="28">
      <c r="B28" s="11" t="s">
        <v>41</v>
      </c>
      <c r="C28" s="12"/>
      <c r="D28" s="12"/>
      <c r="E28" s="12"/>
      <c r="F28" s="12"/>
      <c r="G28" s="12"/>
      <c r="H28" s="12"/>
      <c r="I28" s="27" t="str">
        <f>Setup!I18</f>
        <v>Jan'22</v>
      </c>
      <c r="J28" s="27" t="str">
        <f>Setup!J18</f>
        <v>Feb'22</v>
      </c>
      <c r="K28" s="27" t="str">
        <f>Setup!K18</f>
        <v>Mar'22</v>
      </c>
      <c r="L28" s="27" t="str">
        <f>Setup!L18</f>
        <v>Apr'22</v>
      </c>
      <c r="M28" s="27" t="str">
        <f>Setup!M18</f>
        <v>May'22</v>
      </c>
      <c r="N28" s="27" t="str">
        <f>Setup!N18</f>
        <v>Jun'22</v>
      </c>
      <c r="O28" s="27" t="str">
        <f>Setup!O18</f>
        <v>Jul'22</v>
      </c>
      <c r="P28" s="27" t="str">
        <f>Setup!P18</f>
        <v>Aug'22</v>
      </c>
      <c r="Q28" s="27" t="str">
        <f>Setup!Q18</f>
        <v>Sep'22</v>
      </c>
      <c r="R28" s="27" t="str">
        <f>Setup!R18</f>
        <v>Oct'22</v>
      </c>
      <c r="S28" s="27" t="str">
        <f>Setup!S18</f>
        <v>Nov'22</v>
      </c>
      <c r="T28" s="27" t="str">
        <f>Setup!T18</f>
        <v>Dec'22</v>
      </c>
      <c r="U28" s="27" t="str">
        <f>Setup!U18</f>
        <v>Jan'23</v>
      </c>
      <c r="V28" s="27" t="str">
        <f>Setup!V18</f>
        <v>Feb'23</v>
      </c>
      <c r="W28" s="27" t="str">
        <f>Setup!W18</f>
        <v>Mar'23</v>
      </c>
      <c r="X28" s="27" t="str">
        <f>Setup!X18</f>
        <v>Apr'23</v>
      </c>
      <c r="Y28" s="27" t="str">
        <f>Setup!Y18</f>
        <v>May'23</v>
      </c>
      <c r="Z28" s="27" t="str">
        <f>Setup!Z18</f>
        <v>Jun'23</v>
      </c>
      <c r="AA28" s="27" t="str">
        <f>Setup!AA18</f>
        <v>Jul'23</v>
      </c>
      <c r="AB28" s="27" t="str">
        <f>Setup!AB18</f>
        <v>Aug'23</v>
      </c>
      <c r="AC28" s="27" t="str">
        <f>Setup!AC18</f>
        <v>Sep'23</v>
      </c>
      <c r="AD28" s="27" t="str">
        <f>Setup!AD18</f>
        <v>Oct'23</v>
      </c>
      <c r="AE28" s="27" t="str">
        <f>Setup!AE18</f>
        <v>Nov'23</v>
      </c>
      <c r="AF28" s="27" t="str">
        <f>Setup!AF18</f>
        <v>Dec'23</v>
      </c>
      <c r="AG28" s="27" t="str">
        <f>Setup!AG18</f>
        <v>Jan'24</v>
      </c>
      <c r="AH28" s="27" t="str">
        <f>Setup!AH18</f>
        <v>Feb'24</v>
      </c>
      <c r="AI28" s="27" t="str">
        <f>Setup!AI18</f>
        <v>Mar'24</v>
      </c>
      <c r="AJ28" s="27" t="str">
        <f>Setup!AJ18</f>
        <v>Apr'24</v>
      </c>
      <c r="AK28" s="27" t="str">
        <f>Setup!AK18</f>
        <v>May'24</v>
      </c>
      <c r="AL28" s="27" t="str">
        <f>Setup!AL18</f>
        <v>Jun'24</v>
      </c>
      <c r="AM28" s="27" t="str">
        <f>Setup!AM18</f>
        <v>Jul'24</v>
      </c>
      <c r="AN28" s="27" t="str">
        <f>Setup!AN18</f>
        <v>Aug'24</v>
      </c>
      <c r="AO28" s="27" t="str">
        <f>Setup!AO18</f>
        <v>Sep'24</v>
      </c>
      <c r="AP28" s="27" t="str">
        <f>Setup!AP18</f>
        <v>Oct'24</v>
      </c>
      <c r="AQ28" s="27" t="str">
        <f>Setup!AQ18</f>
        <v>Nov'24</v>
      </c>
      <c r="AR28" s="27" t="str">
        <f>Setup!AR18</f>
        <v>Dec'24</v>
      </c>
    </row>
    <row r="29">
      <c r="B29" s="13" t="s">
        <v>73</v>
      </c>
      <c r="F29" s="33" t="s">
        <v>74</v>
      </c>
      <c r="G29" s="34">
        <f t="shared" ref="G29:G31" si="2">sum(I29:AR29)</f>
        <v>100</v>
      </c>
      <c r="I29" s="28">
        <v>100.0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</row>
    <row r="30">
      <c r="B30" s="13" t="s">
        <v>75</v>
      </c>
      <c r="F30" s="33" t="s">
        <v>74</v>
      </c>
      <c r="G30" s="34">
        <f t="shared" si="2"/>
        <v>0</v>
      </c>
      <c r="I30" s="28"/>
      <c r="J30" s="28" t="str">
        <f t="shared" ref="J30:AR30" si="3">I30</f>
        <v/>
      </c>
      <c r="K30" s="28" t="str">
        <f t="shared" si="3"/>
        <v/>
      </c>
      <c r="L30" s="28" t="str">
        <f t="shared" si="3"/>
        <v/>
      </c>
      <c r="M30" s="28" t="str">
        <f t="shared" si="3"/>
        <v/>
      </c>
      <c r="N30" s="28" t="str">
        <f t="shared" si="3"/>
        <v/>
      </c>
      <c r="O30" s="28" t="str">
        <f t="shared" si="3"/>
        <v/>
      </c>
      <c r="P30" s="28" t="str">
        <f t="shared" si="3"/>
        <v/>
      </c>
      <c r="Q30" s="28" t="str">
        <f t="shared" si="3"/>
        <v/>
      </c>
      <c r="R30" s="28" t="str">
        <f t="shared" si="3"/>
        <v/>
      </c>
      <c r="S30" s="28" t="str">
        <f t="shared" si="3"/>
        <v/>
      </c>
      <c r="T30" s="28" t="str">
        <f t="shared" si="3"/>
        <v/>
      </c>
      <c r="U30" s="28" t="str">
        <f t="shared" si="3"/>
        <v/>
      </c>
      <c r="V30" s="28" t="str">
        <f t="shared" si="3"/>
        <v/>
      </c>
      <c r="W30" s="28" t="str">
        <f t="shared" si="3"/>
        <v/>
      </c>
      <c r="X30" s="28" t="str">
        <f t="shared" si="3"/>
        <v/>
      </c>
      <c r="Y30" s="28" t="str">
        <f t="shared" si="3"/>
        <v/>
      </c>
      <c r="Z30" s="28" t="str">
        <f t="shared" si="3"/>
        <v/>
      </c>
      <c r="AA30" s="28" t="str">
        <f t="shared" si="3"/>
        <v/>
      </c>
      <c r="AB30" s="28" t="str">
        <f t="shared" si="3"/>
        <v/>
      </c>
      <c r="AC30" s="28" t="str">
        <f t="shared" si="3"/>
        <v/>
      </c>
      <c r="AD30" s="28" t="str">
        <f t="shared" si="3"/>
        <v/>
      </c>
      <c r="AE30" s="28" t="str">
        <f t="shared" si="3"/>
        <v/>
      </c>
      <c r="AF30" s="28" t="str">
        <f t="shared" si="3"/>
        <v/>
      </c>
      <c r="AG30" s="28" t="str">
        <f t="shared" si="3"/>
        <v/>
      </c>
      <c r="AH30" s="28" t="str">
        <f t="shared" si="3"/>
        <v/>
      </c>
      <c r="AI30" s="28" t="str">
        <f t="shared" si="3"/>
        <v/>
      </c>
      <c r="AJ30" s="28" t="str">
        <f t="shared" si="3"/>
        <v/>
      </c>
      <c r="AK30" s="28" t="str">
        <f t="shared" si="3"/>
        <v/>
      </c>
      <c r="AL30" s="28" t="str">
        <f t="shared" si="3"/>
        <v/>
      </c>
      <c r="AM30" s="28" t="str">
        <f t="shared" si="3"/>
        <v/>
      </c>
      <c r="AN30" s="28" t="str">
        <f t="shared" si="3"/>
        <v/>
      </c>
      <c r="AO30" s="28" t="str">
        <f t="shared" si="3"/>
        <v/>
      </c>
      <c r="AP30" s="28" t="str">
        <f t="shared" si="3"/>
        <v/>
      </c>
      <c r="AQ30" s="28" t="str">
        <f t="shared" si="3"/>
        <v/>
      </c>
      <c r="AR30" s="28" t="str">
        <f t="shared" si="3"/>
        <v/>
      </c>
    </row>
    <row r="31">
      <c r="B31" s="13" t="s">
        <v>76</v>
      </c>
      <c r="F31" s="33" t="s">
        <v>74</v>
      </c>
      <c r="G31" s="34">
        <f t="shared" si="2"/>
        <v>0</v>
      </c>
      <c r="I31" s="28"/>
      <c r="J31" s="28" t="str">
        <f t="shared" ref="J31:AR31" si="4">I31</f>
        <v/>
      </c>
      <c r="K31" s="28" t="str">
        <f t="shared" si="4"/>
        <v/>
      </c>
      <c r="L31" s="28" t="str">
        <f t="shared" si="4"/>
        <v/>
      </c>
      <c r="M31" s="28" t="str">
        <f t="shared" si="4"/>
        <v/>
      </c>
      <c r="N31" s="28" t="str">
        <f t="shared" si="4"/>
        <v/>
      </c>
      <c r="O31" s="28" t="str">
        <f t="shared" si="4"/>
        <v/>
      </c>
      <c r="P31" s="28" t="str">
        <f t="shared" si="4"/>
        <v/>
      </c>
      <c r="Q31" s="28" t="str">
        <f t="shared" si="4"/>
        <v/>
      </c>
      <c r="R31" s="28" t="str">
        <f t="shared" si="4"/>
        <v/>
      </c>
      <c r="S31" s="28" t="str">
        <f t="shared" si="4"/>
        <v/>
      </c>
      <c r="T31" s="28" t="str">
        <f t="shared" si="4"/>
        <v/>
      </c>
      <c r="U31" s="28" t="str">
        <f t="shared" si="4"/>
        <v/>
      </c>
      <c r="V31" s="28" t="str">
        <f t="shared" si="4"/>
        <v/>
      </c>
      <c r="W31" s="28" t="str">
        <f t="shared" si="4"/>
        <v/>
      </c>
      <c r="X31" s="28" t="str">
        <f t="shared" si="4"/>
        <v/>
      </c>
      <c r="Y31" s="28" t="str">
        <f t="shared" si="4"/>
        <v/>
      </c>
      <c r="Z31" s="28" t="str">
        <f t="shared" si="4"/>
        <v/>
      </c>
      <c r="AA31" s="28" t="str">
        <f t="shared" si="4"/>
        <v/>
      </c>
      <c r="AB31" s="28" t="str">
        <f t="shared" si="4"/>
        <v/>
      </c>
      <c r="AC31" s="28" t="str">
        <f t="shared" si="4"/>
        <v/>
      </c>
      <c r="AD31" s="28" t="str">
        <f t="shared" si="4"/>
        <v/>
      </c>
      <c r="AE31" s="28" t="str">
        <f t="shared" si="4"/>
        <v/>
      </c>
      <c r="AF31" s="28" t="str">
        <f t="shared" si="4"/>
        <v/>
      </c>
      <c r="AG31" s="28" t="str">
        <f t="shared" si="4"/>
        <v/>
      </c>
      <c r="AH31" s="28" t="str">
        <f t="shared" si="4"/>
        <v/>
      </c>
      <c r="AI31" s="28" t="str">
        <f t="shared" si="4"/>
        <v/>
      </c>
      <c r="AJ31" s="28" t="str">
        <f t="shared" si="4"/>
        <v/>
      </c>
      <c r="AK31" s="28" t="str">
        <f t="shared" si="4"/>
        <v/>
      </c>
      <c r="AL31" s="28" t="str">
        <f t="shared" si="4"/>
        <v/>
      </c>
      <c r="AM31" s="28" t="str">
        <f t="shared" si="4"/>
        <v/>
      </c>
      <c r="AN31" s="28" t="str">
        <f t="shared" si="4"/>
        <v/>
      </c>
      <c r="AO31" s="28" t="str">
        <f t="shared" si="4"/>
        <v/>
      </c>
      <c r="AP31" s="28" t="str">
        <f t="shared" si="4"/>
        <v/>
      </c>
      <c r="AQ31" s="28" t="str">
        <f t="shared" si="4"/>
        <v/>
      </c>
      <c r="AR31" s="28" t="str">
        <f t="shared" si="4"/>
        <v/>
      </c>
    </row>
    <row r="32">
      <c r="B32" s="10" t="s">
        <v>77</v>
      </c>
      <c r="F32" s="35" t="s">
        <v>74</v>
      </c>
      <c r="I32" s="36">
        <f t="shared" ref="I32:AR32" si="5">I29+I30+I31</f>
        <v>100</v>
      </c>
      <c r="J32" s="36">
        <f t="shared" si="5"/>
        <v>0</v>
      </c>
      <c r="K32" s="36">
        <f t="shared" si="5"/>
        <v>0</v>
      </c>
      <c r="L32" s="36">
        <f t="shared" si="5"/>
        <v>0</v>
      </c>
      <c r="M32" s="36">
        <f t="shared" si="5"/>
        <v>0</v>
      </c>
      <c r="N32" s="36">
        <f t="shared" si="5"/>
        <v>0</v>
      </c>
      <c r="O32" s="36">
        <f t="shared" si="5"/>
        <v>0</v>
      </c>
      <c r="P32" s="36">
        <f t="shared" si="5"/>
        <v>0</v>
      </c>
      <c r="Q32" s="36">
        <f t="shared" si="5"/>
        <v>0</v>
      </c>
      <c r="R32" s="36">
        <f t="shared" si="5"/>
        <v>0</v>
      </c>
      <c r="S32" s="36">
        <f t="shared" si="5"/>
        <v>0</v>
      </c>
      <c r="T32" s="36">
        <f t="shared" si="5"/>
        <v>0</v>
      </c>
      <c r="U32" s="36">
        <f t="shared" si="5"/>
        <v>0</v>
      </c>
      <c r="V32" s="36">
        <f t="shared" si="5"/>
        <v>0</v>
      </c>
      <c r="W32" s="36">
        <f t="shared" si="5"/>
        <v>0</v>
      </c>
      <c r="X32" s="36">
        <f t="shared" si="5"/>
        <v>0</v>
      </c>
      <c r="Y32" s="36">
        <f t="shared" si="5"/>
        <v>0</v>
      </c>
      <c r="Z32" s="36">
        <f t="shared" si="5"/>
        <v>0</v>
      </c>
      <c r="AA32" s="36">
        <f t="shared" si="5"/>
        <v>0</v>
      </c>
      <c r="AB32" s="36">
        <f t="shared" si="5"/>
        <v>0</v>
      </c>
      <c r="AC32" s="36">
        <f t="shared" si="5"/>
        <v>0</v>
      </c>
      <c r="AD32" s="36">
        <f t="shared" si="5"/>
        <v>0</v>
      </c>
      <c r="AE32" s="36">
        <f t="shared" si="5"/>
        <v>0</v>
      </c>
      <c r="AF32" s="36">
        <f t="shared" si="5"/>
        <v>0</v>
      </c>
      <c r="AG32" s="36">
        <f t="shared" si="5"/>
        <v>0</v>
      </c>
      <c r="AH32" s="36">
        <f t="shared" si="5"/>
        <v>0</v>
      </c>
      <c r="AI32" s="36">
        <f t="shared" si="5"/>
        <v>0</v>
      </c>
      <c r="AJ32" s="36">
        <f t="shared" si="5"/>
        <v>0</v>
      </c>
      <c r="AK32" s="36">
        <f t="shared" si="5"/>
        <v>0</v>
      </c>
      <c r="AL32" s="36">
        <f t="shared" si="5"/>
        <v>0</v>
      </c>
      <c r="AM32" s="36">
        <f t="shared" si="5"/>
        <v>0</v>
      </c>
      <c r="AN32" s="36">
        <f t="shared" si="5"/>
        <v>0</v>
      </c>
      <c r="AO32" s="36">
        <f t="shared" si="5"/>
        <v>0</v>
      </c>
      <c r="AP32" s="36">
        <f t="shared" si="5"/>
        <v>0</v>
      </c>
      <c r="AQ32" s="36">
        <f t="shared" si="5"/>
        <v>0</v>
      </c>
      <c r="AR32" s="36">
        <f t="shared" si="5"/>
        <v>0</v>
      </c>
    </row>
    <row r="34">
      <c r="B34" s="11" t="s">
        <v>43</v>
      </c>
      <c r="C34" s="12"/>
      <c r="D34" s="12"/>
      <c r="E34" s="12"/>
      <c r="F34" s="12"/>
      <c r="G34" s="12"/>
      <c r="H34" s="12"/>
      <c r="I34" s="27" t="str">
        <f>Setup!I18</f>
        <v>Jan'22</v>
      </c>
      <c r="J34" s="27" t="str">
        <f>Setup!J18</f>
        <v>Feb'22</v>
      </c>
      <c r="K34" s="27" t="str">
        <f>Setup!K18</f>
        <v>Mar'22</v>
      </c>
      <c r="L34" s="27" t="str">
        <f>Setup!L18</f>
        <v>Apr'22</v>
      </c>
      <c r="M34" s="27" t="str">
        <f>Setup!M18</f>
        <v>May'22</v>
      </c>
      <c r="N34" s="27" t="str">
        <f>Setup!N18</f>
        <v>Jun'22</v>
      </c>
      <c r="O34" s="27" t="str">
        <f>Setup!O18</f>
        <v>Jul'22</v>
      </c>
      <c r="P34" s="27" t="str">
        <f>Setup!P18</f>
        <v>Aug'22</v>
      </c>
      <c r="Q34" s="27" t="str">
        <f>Setup!Q18</f>
        <v>Sep'22</v>
      </c>
      <c r="R34" s="27" t="str">
        <f>Setup!R18</f>
        <v>Oct'22</v>
      </c>
      <c r="S34" s="27" t="str">
        <f>Setup!S18</f>
        <v>Nov'22</v>
      </c>
      <c r="T34" s="27" t="str">
        <f>Setup!T18</f>
        <v>Dec'22</v>
      </c>
      <c r="U34" s="27" t="str">
        <f>Setup!U18</f>
        <v>Jan'23</v>
      </c>
      <c r="V34" s="27" t="str">
        <f>Setup!V18</f>
        <v>Feb'23</v>
      </c>
      <c r="W34" s="27" t="str">
        <f>Setup!W18</f>
        <v>Mar'23</v>
      </c>
      <c r="X34" s="27" t="str">
        <f>Setup!X18</f>
        <v>Apr'23</v>
      </c>
      <c r="Y34" s="27" t="str">
        <f>Setup!Y18</f>
        <v>May'23</v>
      </c>
      <c r="Z34" s="27" t="str">
        <f>Setup!Z18</f>
        <v>Jun'23</v>
      </c>
      <c r="AA34" s="27" t="str">
        <f>Setup!AA18</f>
        <v>Jul'23</v>
      </c>
      <c r="AB34" s="27" t="str">
        <f>Setup!AB18</f>
        <v>Aug'23</v>
      </c>
      <c r="AC34" s="27" t="str">
        <f>Setup!AC18</f>
        <v>Sep'23</v>
      </c>
      <c r="AD34" s="27" t="str">
        <f>Setup!AD18</f>
        <v>Oct'23</v>
      </c>
      <c r="AE34" s="27" t="str">
        <f>Setup!AE18</f>
        <v>Nov'23</v>
      </c>
      <c r="AF34" s="27" t="str">
        <f>Setup!AF18</f>
        <v>Dec'23</v>
      </c>
      <c r="AG34" s="27" t="str">
        <f>Setup!AG18</f>
        <v>Jan'24</v>
      </c>
      <c r="AH34" s="27" t="str">
        <f>Setup!AH18</f>
        <v>Feb'24</v>
      </c>
      <c r="AI34" s="27" t="str">
        <f>Setup!AI18</f>
        <v>Mar'24</v>
      </c>
      <c r="AJ34" s="27" t="str">
        <f>Setup!AJ18</f>
        <v>Apr'24</v>
      </c>
      <c r="AK34" s="27" t="str">
        <f>Setup!AK18</f>
        <v>May'24</v>
      </c>
      <c r="AL34" s="27" t="str">
        <f>Setup!AL18</f>
        <v>Jun'24</v>
      </c>
      <c r="AM34" s="27" t="str">
        <f>Setup!AM18</f>
        <v>Jul'24</v>
      </c>
      <c r="AN34" s="27" t="str">
        <f>Setup!AN18</f>
        <v>Aug'24</v>
      </c>
      <c r="AO34" s="27" t="str">
        <f>Setup!AO18</f>
        <v>Sep'24</v>
      </c>
      <c r="AP34" s="27" t="str">
        <f>Setup!AP18</f>
        <v>Oct'24</v>
      </c>
      <c r="AQ34" s="27" t="str">
        <f>Setup!AQ18</f>
        <v>Nov'24</v>
      </c>
      <c r="AR34" s="27" t="str">
        <f>Setup!AR18</f>
        <v>Dec'24</v>
      </c>
    </row>
    <row r="35" ht="6.75" customHeight="1"/>
    <row r="36">
      <c r="B36" s="10" t="s">
        <v>78</v>
      </c>
    </row>
    <row r="37">
      <c r="B37" s="37" t="s">
        <v>79</v>
      </c>
      <c r="C37" s="38"/>
      <c r="D37" s="39"/>
      <c r="F37" s="33" t="s">
        <v>74</v>
      </c>
      <c r="G37" s="34">
        <f t="shared" ref="G37:G42" si="7">sum(I37:AR37)</f>
        <v>3600</v>
      </c>
      <c r="I37" s="28">
        <v>100.0</v>
      </c>
      <c r="J37" s="28">
        <f t="shared" ref="J37:AR37" si="6">I37</f>
        <v>100</v>
      </c>
      <c r="K37" s="28">
        <f t="shared" si="6"/>
        <v>100</v>
      </c>
      <c r="L37" s="28">
        <f t="shared" si="6"/>
        <v>100</v>
      </c>
      <c r="M37" s="28">
        <f t="shared" si="6"/>
        <v>100</v>
      </c>
      <c r="N37" s="28">
        <f t="shared" si="6"/>
        <v>100</v>
      </c>
      <c r="O37" s="28">
        <f t="shared" si="6"/>
        <v>100</v>
      </c>
      <c r="P37" s="28">
        <f t="shared" si="6"/>
        <v>100</v>
      </c>
      <c r="Q37" s="28">
        <f t="shared" si="6"/>
        <v>100</v>
      </c>
      <c r="R37" s="28">
        <f t="shared" si="6"/>
        <v>100</v>
      </c>
      <c r="S37" s="28">
        <f t="shared" si="6"/>
        <v>100</v>
      </c>
      <c r="T37" s="28">
        <f t="shared" si="6"/>
        <v>100</v>
      </c>
      <c r="U37" s="28">
        <f t="shared" si="6"/>
        <v>100</v>
      </c>
      <c r="V37" s="28">
        <f t="shared" si="6"/>
        <v>100</v>
      </c>
      <c r="W37" s="28">
        <f t="shared" si="6"/>
        <v>100</v>
      </c>
      <c r="X37" s="28">
        <f t="shared" si="6"/>
        <v>100</v>
      </c>
      <c r="Y37" s="28">
        <f t="shared" si="6"/>
        <v>100</v>
      </c>
      <c r="Z37" s="28">
        <f t="shared" si="6"/>
        <v>100</v>
      </c>
      <c r="AA37" s="28">
        <f t="shared" si="6"/>
        <v>100</v>
      </c>
      <c r="AB37" s="28">
        <f t="shared" si="6"/>
        <v>100</v>
      </c>
      <c r="AC37" s="28">
        <f t="shared" si="6"/>
        <v>100</v>
      </c>
      <c r="AD37" s="28">
        <f t="shared" si="6"/>
        <v>100</v>
      </c>
      <c r="AE37" s="28">
        <f t="shared" si="6"/>
        <v>100</v>
      </c>
      <c r="AF37" s="28">
        <f t="shared" si="6"/>
        <v>100</v>
      </c>
      <c r="AG37" s="28">
        <f t="shared" si="6"/>
        <v>100</v>
      </c>
      <c r="AH37" s="28">
        <f t="shared" si="6"/>
        <v>100</v>
      </c>
      <c r="AI37" s="28">
        <f t="shared" si="6"/>
        <v>100</v>
      </c>
      <c r="AJ37" s="28">
        <f t="shared" si="6"/>
        <v>100</v>
      </c>
      <c r="AK37" s="28">
        <f t="shared" si="6"/>
        <v>100</v>
      </c>
      <c r="AL37" s="28">
        <f t="shared" si="6"/>
        <v>100</v>
      </c>
      <c r="AM37" s="28">
        <f t="shared" si="6"/>
        <v>100</v>
      </c>
      <c r="AN37" s="28">
        <f t="shared" si="6"/>
        <v>100</v>
      </c>
      <c r="AO37" s="28">
        <f t="shared" si="6"/>
        <v>100</v>
      </c>
      <c r="AP37" s="28">
        <f t="shared" si="6"/>
        <v>100</v>
      </c>
      <c r="AQ37" s="28">
        <f t="shared" si="6"/>
        <v>100</v>
      </c>
      <c r="AR37" s="28">
        <f t="shared" si="6"/>
        <v>100</v>
      </c>
    </row>
    <row r="38">
      <c r="B38" s="37" t="s">
        <v>80</v>
      </c>
      <c r="C38" s="38"/>
      <c r="D38" s="39"/>
      <c r="F38" s="33" t="s">
        <v>74</v>
      </c>
      <c r="G38" s="34">
        <f t="shared" si="7"/>
        <v>0</v>
      </c>
      <c r="I38" s="28"/>
      <c r="J38" s="28" t="str">
        <f t="shared" ref="J38:AR38" si="8">I38</f>
        <v/>
      </c>
      <c r="K38" s="28" t="str">
        <f t="shared" si="8"/>
        <v/>
      </c>
      <c r="L38" s="28" t="str">
        <f t="shared" si="8"/>
        <v/>
      </c>
      <c r="M38" s="28" t="str">
        <f t="shared" si="8"/>
        <v/>
      </c>
      <c r="N38" s="28" t="str">
        <f t="shared" si="8"/>
        <v/>
      </c>
      <c r="O38" s="28" t="str">
        <f t="shared" si="8"/>
        <v/>
      </c>
      <c r="P38" s="28" t="str">
        <f t="shared" si="8"/>
        <v/>
      </c>
      <c r="Q38" s="28" t="str">
        <f t="shared" si="8"/>
        <v/>
      </c>
      <c r="R38" s="28" t="str">
        <f t="shared" si="8"/>
        <v/>
      </c>
      <c r="S38" s="28" t="str">
        <f t="shared" si="8"/>
        <v/>
      </c>
      <c r="T38" s="28" t="str">
        <f t="shared" si="8"/>
        <v/>
      </c>
      <c r="U38" s="28" t="str">
        <f t="shared" si="8"/>
        <v/>
      </c>
      <c r="V38" s="28" t="str">
        <f t="shared" si="8"/>
        <v/>
      </c>
      <c r="W38" s="28" t="str">
        <f t="shared" si="8"/>
        <v/>
      </c>
      <c r="X38" s="28" t="str">
        <f t="shared" si="8"/>
        <v/>
      </c>
      <c r="Y38" s="28" t="str">
        <f t="shared" si="8"/>
        <v/>
      </c>
      <c r="Z38" s="28" t="str">
        <f t="shared" si="8"/>
        <v/>
      </c>
      <c r="AA38" s="28" t="str">
        <f t="shared" si="8"/>
        <v/>
      </c>
      <c r="AB38" s="28" t="str">
        <f t="shared" si="8"/>
        <v/>
      </c>
      <c r="AC38" s="28" t="str">
        <f t="shared" si="8"/>
        <v/>
      </c>
      <c r="AD38" s="28" t="str">
        <f t="shared" si="8"/>
        <v/>
      </c>
      <c r="AE38" s="28" t="str">
        <f t="shared" si="8"/>
        <v/>
      </c>
      <c r="AF38" s="28" t="str">
        <f t="shared" si="8"/>
        <v/>
      </c>
      <c r="AG38" s="28" t="str">
        <f t="shared" si="8"/>
        <v/>
      </c>
      <c r="AH38" s="28" t="str">
        <f t="shared" si="8"/>
        <v/>
      </c>
      <c r="AI38" s="28" t="str">
        <f t="shared" si="8"/>
        <v/>
      </c>
      <c r="AJ38" s="28" t="str">
        <f t="shared" si="8"/>
        <v/>
      </c>
      <c r="AK38" s="28" t="str">
        <f t="shared" si="8"/>
        <v/>
      </c>
      <c r="AL38" s="28" t="str">
        <f t="shared" si="8"/>
        <v/>
      </c>
      <c r="AM38" s="28" t="str">
        <f t="shared" si="8"/>
        <v/>
      </c>
      <c r="AN38" s="28" t="str">
        <f t="shared" si="8"/>
        <v/>
      </c>
      <c r="AO38" s="28" t="str">
        <f t="shared" si="8"/>
        <v/>
      </c>
      <c r="AP38" s="28" t="str">
        <f t="shared" si="8"/>
        <v/>
      </c>
      <c r="AQ38" s="28" t="str">
        <f t="shared" si="8"/>
        <v/>
      </c>
      <c r="AR38" s="28" t="str">
        <f t="shared" si="8"/>
        <v/>
      </c>
    </row>
    <row r="39">
      <c r="B39" s="37" t="s">
        <v>81</v>
      </c>
      <c r="C39" s="38"/>
      <c r="D39" s="39"/>
      <c r="F39" s="33" t="s">
        <v>74</v>
      </c>
      <c r="G39" s="34">
        <f t="shared" si="7"/>
        <v>0</v>
      </c>
      <c r="I39" s="28"/>
      <c r="J39" s="28" t="str">
        <f t="shared" ref="J39:AR39" si="9">I39</f>
        <v/>
      </c>
      <c r="K39" s="28" t="str">
        <f t="shared" si="9"/>
        <v/>
      </c>
      <c r="L39" s="28" t="str">
        <f t="shared" si="9"/>
        <v/>
      </c>
      <c r="M39" s="28" t="str">
        <f t="shared" si="9"/>
        <v/>
      </c>
      <c r="N39" s="28" t="str">
        <f t="shared" si="9"/>
        <v/>
      </c>
      <c r="O39" s="28" t="str">
        <f t="shared" si="9"/>
        <v/>
      </c>
      <c r="P39" s="28" t="str">
        <f t="shared" si="9"/>
        <v/>
      </c>
      <c r="Q39" s="28" t="str">
        <f t="shared" si="9"/>
        <v/>
      </c>
      <c r="R39" s="28" t="str">
        <f t="shared" si="9"/>
        <v/>
      </c>
      <c r="S39" s="28" t="str">
        <f t="shared" si="9"/>
        <v/>
      </c>
      <c r="T39" s="28" t="str">
        <f t="shared" si="9"/>
        <v/>
      </c>
      <c r="U39" s="28" t="str">
        <f t="shared" si="9"/>
        <v/>
      </c>
      <c r="V39" s="28" t="str">
        <f t="shared" si="9"/>
        <v/>
      </c>
      <c r="W39" s="28" t="str">
        <f t="shared" si="9"/>
        <v/>
      </c>
      <c r="X39" s="28" t="str">
        <f t="shared" si="9"/>
        <v/>
      </c>
      <c r="Y39" s="28" t="str">
        <f t="shared" si="9"/>
        <v/>
      </c>
      <c r="Z39" s="28" t="str">
        <f t="shared" si="9"/>
        <v/>
      </c>
      <c r="AA39" s="28" t="str">
        <f t="shared" si="9"/>
        <v/>
      </c>
      <c r="AB39" s="28" t="str">
        <f t="shared" si="9"/>
        <v/>
      </c>
      <c r="AC39" s="28" t="str">
        <f t="shared" si="9"/>
        <v/>
      </c>
      <c r="AD39" s="28" t="str">
        <f t="shared" si="9"/>
        <v/>
      </c>
      <c r="AE39" s="28" t="str">
        <f t="shared" si="9"/>
        <v/>
      </c>
      <c r="AF39" s="28" t="str">
        <f t="shared" si="9"/>
        <v/>
      </c>
      <c r="AG39" s="28" t="str">
        <f t="shared" si="9"/>
        <v/>
      </c>
      <c r="AH39" s="28" t="str">
        <f t="shared" si="9"/>
        <v/>
      </c>
      <c r="AI39" s="28" t="str">
        <f t="shared" si="9"/>
        <v/>
      </c>
      <c r="AJ39" s="28" t="str">
        <f t="shared" si="9"/>
        <v/>
      </c>
      <c r="AK39" s="28" t="str">
        <f t="shared" si="9"/>
        <v/>
      </c>
      <c r="AL39" s="28" t="str">
        <f t="shared" si="9"/>
        <v/>
      </c>
      <c r="AM39" s="28" t="str">
        <f t="shared" si="9"/>
        <v/>
      </c>
      <c r="AN39" s="28" t="str">
        <f t="shared" si="9"/>
        <v/>
      </c>
      <c r="AO39" s="28" t="str">
        <f t="shared" si="9"/>
        <v/>
      </c>
      <c r="AP39" s="28" t="str">
        <f t="shared" si="9"/>
        <v/>
      </c>
      <c r="AQ39" s="28" t="str">
        <f t="shared" si="9"/>
        <v/>
      </c>
      <c r="AR39" s="28" t="str">
        <f t="shared" si="9"/>
        <v/>
      </c>
    </row>
    <row r="40">
      <c r="B40" s="37" t="s">
        <v>82</v>
      </c>
      <c r="C40" s="38"/>
      <c r="D40" s="39"/>
      <c r="F40" s="33" t="s">
        <v>74</v>
      </c>
      <c r="G40" s="34">
        <f t="shared" si="7"/>
        <v>0</v>
      </c>
      <c r="I40" s="28"/>
      <c r="J40" s="28" t="str">
        <f t="shared" ref="J40:AR40" si="10">I40</f>
        <v/>
      </c>
      <c r="K40" s="28" t="str">
        <f t="shared" si="10"/>
        <v/>
      </c>
      <c r="L40" s="28" t="str">
        <f t="shared" si="10"/>
        <v/>
      </c>
      <c r="M40" s="28" t="str">
        <f t="shared" si="10"/>
        <v/>
      </c>
      <c r="N40" s="28" t="str">
        <f t="shared" si="10"/>
        <v/>
      </c>
      <c r="O40" s="28" t="str">
        <f t="shared" si="10"/>
        <v/>
      </c>
      <c r="P40" s="28" t="str">
        <f t="shared" si="10"/>
        <v/>
      </c>
      <c r="Q40" s="28" t="str">
        <f t="shared" si="10"/>
        <v/>
      </c>
      <c r="R40" s="28" t="str">
        <f t="shared" si="10"/>
        <v/>
      </c>
      <c r="S40" s="28" t="str">
        <f t="shared" si="10"/>
        <v/>
      </c>
      <c r="T40" s="28" t="str">
        <f t="shared" si="10"/>
        <v/>
      </c>
      <c r="U40" s="28" t="str">
        <f t="shared" si="10"/>
        <v/>
      </c>
      <c r="V40" s="28" t="str">
        <f t="shared" si="10"/>
        <v/>
      </c>
      <c r="W40" s="28" t="str">
        <f t="shared" si="10"/>
        <v/>
      </c>
      <c r="X40" s="28" t="str">
        <f t="shared" si="10"/>
        <v/>
      </c>
      <c r="Y40" s="28" t="str">
        <f t="shared" si="10"/>
        <v/>
      </c>
      <c r="Z40" s="28" t="str">
        <f t="shared" si="10"/>
        <v/>
      </c>
      <c r="AA40" s="28" t="str">
        <f t="shared" si="10"/>
        <v/>
      </c>
      <c r="AB40" s="28" t="str">
        <f t="shared" si="10"/>
        <v/>
      </c>
      <c r="AC40" s="28" t="str">
        <f t="shared" si="10"/>
        <v/>
      </c>
      <c r="AD40" s="28" t="str">
        <f t="shared" si="10"/>
        <v/>
      </c>
      <c r="AE40" s="28" t="str">
        <f t="shared" si="10"/>
        <v/>
      </c>
      <c r="AF40" s="28" t="str">
        <f t="shared" si="10"/>
        <v/>
      </c>
      <c r="AG40" s="28" t="str">
        <f t="shared" si="10"/>
        <v/>
      </c>
      <c r="AH40" s="28" t="str">
        <f t="shared" si="10"/>
        <v/>
      </c>
      <c r="AI40" s="28" t="str">
        <f t="shared" si="10"/>
        <v/>
      </c>
      <c r="AJ40" s="28" t="str">
        <f t="shared" si="10"/>
        <v/>
      </c>
      <c r="AK40" s="28" t="str">
        <f t="shared" si="10"/>
        <v/>
      </c>
      <c r="AL40" s="28" t="str">
        <f t="shared" si="10"/>
        <v/>
      </c>
      <c r="AM40" s="28" t="str">
        <f t="shared" si="10"/>
        <v/>
      </c>
      <c r="AN40" s="28" t="str">
        <f t="shared" si="10"/>
        <v/>
      </c>
      <c r="AO40" s="28" t="str">
        <f t="shared" si="10"/>
        <v/>
      </c>
      <c r="AP40" s="28" t="str">
        <f t="shared" si="10"/>
        <v/>
      </c>
      <c r="AQ40" s="28" t="str">
        <f t="shared" si="10"/>
        <v/>
      </c>
      <c r="AR40" s="28" t="str">
        <f t="shared" si="10"/>
        <v/>
      </c>
    </row>
    <row r="41">
      <c r="B41" s="37" t="s">
        <v>82</v>
      </c>
      <c r="C41" s="38"/>
      <c r="D41" s="39"/>
      <c r="F41" s="33" t="s">
        <v>74</v>
      </c>
      <c r="G41" s="34">
        <f t="shared" si="7"/>
        <v>0</v>
      </c>
      <c r="I41" s="28"/>
      <c r="J41" s="28" t="str">
        <f t="shared" ref="J41:AR41" si="11">I41</f>
        <v/>
      </c>
      <c r="K41" s="28" t="str">
        <f t="shared" si="11"/>
        <v/>
      </c>
      <c r="L41" s="28" t="str">
        <f t="shared" si="11"/>
        <v/>
      </c>
      <c r="M41" s="28" t="str">
        <f t="shared" si="11"/>
        <v/>
      </c>
      <c r="N41" s="28" t="str">
        <f t="shared" si="11"/>
        <v/>
      </c>
      <c r="O41" s="28" t="str">
        <f t="shared" si="11"/>
        <v/>
      </c>
      <c r="P41" s="28" t="str">
        <f t="shared" si="11"/>
        <v/>
      </c>
      <c r="Q41" s="28" t="str">
        <f t="shared" si="11"/>
        <v/>
      </c>
      <c r="R41" s="28" t="str">
        <f t="shared" si="11"/>
        <v/>
      </c>
      <c r="S41" s="28" t="str">
        <f t="shared" si="11"/>
        <v/>
      </c>
      <c r="T41" s="28" t="str">
        <f t="shared" si="11"/>
        <v/>
      </c>
      <c r="U41" s="28" t="str">
        <f t="shared" si="11"/>
        <v/>
      </c>
      <c r="V41" s="28" t="str">
        <f t="shared" si="11"/>
        <v/>
      </c>
      <c r="W41" s="28" t="str">
        <f t="shared" si="11"/>
        <v/>
      </c>
      <c r="X41" s="28" t="str">
        <f t="shared" si="11"/>
        <v/>
      </c>
      <c r="Y41" s="28" t="str">
        <f t="shared" si="11"/>
        <v/>
      </c>
      <c r="Z41" s="28" t="str">
        <f t="shared" si="11"/>
        <v/>
      </c>
      <c r="AA41" s="28" t="str">
        <f t="shared" si="11"/>
        <v/>
      </c>
      <c r="AB41" s="28" t="str">
        <f t="shared" si="11"/>
        <v/>
      </c>
      <c r="AC41" s="28" t="str">
        <f t="shared" si="11"/>
        <v/>
      </c>
      <c r="AD41" s="28" t="str">
        <f t="shared" si="11"/>
        <v/>
      </c>
      <c r="AE41" s="28" t="str">
        <f t="shared" si="11"/>
        <v/>
      </c>
      <c r="AF41" s="28" t="str">
        <f t="shared" si="11"/>
        <v/>
      </c>
      <c r="AG41" s="28" t="str">
        <f t="shared" si="11"/>
        <v/>
      </c>
      <c r="AH41" s="28" t="str">
        <f t="shared" si="11"/>
        <v/>
      </c>
      <c r="AI41" s="28" t="str">
        <f t="shared" si="11"/>
        <v/>
      </c>
      <c r="AJ41" s="28" t="str">
        <f t="shared" si="11"/>
        <v/>
      </c>
      <c r="AK41" s="28" t="str">
        <f t="shared" si="11"/>
        <v/>
      </c>
      <c r="AL41" s="28" t="str">
        <f t="shared" si="11"/>
        <v/>
      </c>
      <c r="AM41" s="28" t="str">
        <f t="shared" si="11"/>
        <v/>
      </c>
      <c r="AN41" s="28" t="str">
        <f t="shared" si="11"/>
        <v/>
      </c>
      <c r="AO41" s="28" t="str">
        <f t="shared" si="11"/>
        <v/>
      </c>
      <c r="AP41" s="28" t="str">
        <f t="shared" si="11"/>
        <v/>
      </c>
      <c r="AQ41" s="28" t="str">
        <f t="shared" si="11"/>
        <v/>
      </c>
      <c r="AR41" s="28" t="str">
        <f t="shared" si="11"/>
        <v/>
      </c>
    </row>
    <row r="42">
      <c r="A42" s="32"/>
      <c r="B42" s="10" t="s">
        <v>83</v>
      </c>
      <c r="C42" s="32"/>
      <c r="D42" s="32"/>
      <c r="E42" s="32"/>
      <c r="F42" s="35" t="s">
        <v>74</v>
      </c>
      <c r="G42" s="40">
        <f t="shared" si="7"/>
        <v>3600</v>
      </c>
      <c r="H42" s="32"/>
      <c r="I42" s="40">
        <f t="shared" ref="I42:AR42" si="12">sum(I37:I41)</f>
        <v>100</v>
      </c>
      <c r="J42" s="40">
        <f t="shared" si="12"/>
        <v>100</v>
      </c>
      <c r="K42" s="40">
        <f t="shared" si="12"/>
        <v>100</v>
      </c>
      <c r="L42" s="40">
        <f t="shared" si="12"/>
        <v>100</v>
      </c>
      <c r="M42" s="40">
        <f t="shared" si="12"/>
        <v>100</v>
      </c>
      <c r="N42" s="40">
        <f t="shared" si="12"/>
        <v>100</v>
      </c>
      <c r="O42" s="40">
        <f t="shared" si="12"/>
        <v>100</v>
      </c>
      <c r="P42" s="40">
        <f t="shared" si="12"/>
        <v>100</v>
      </c>
      <c r="Q42" s="40">
        <f t="shared" si="12"/>
        <v>100</v>
      </c>
      <c r="R42" s="40">
        <f t="shared" si="12"/>
        <v>100</v>
      </c>
      <c r="S42" s="40">
        <f t="shared" si="12"/>
        <v>100</v>
      </c>
      <c r="T42" s="40">
        <f t="shared" si="12"/>
        <v>100</v>
      </c>
      <c r="U42" s="40">
        <f t="shared" si="12"/>
        <v>100</v>
      </c>
      <c r="V42" s="40">
        <f t="shared" si="12"/>
        <v>100</v>
      </c>
      <c r="W42" s="40">
        <f t="shared" si="12"/>
        <v>100</v>
      </c>
      <c r="X42" s="40">
        <f t="shared" si="12"/>
        <v>100</v>
      </c>
      <c r="Y42" s="40">
        <f t="shared" si="12"/>
        <v>100</v>
      </c>
      <c r="Z42" s="40">
        <f t="shared" si="12"/>
        <v>100</v>
      </c>
      <c r="AA42" s="40">
        <f t="shared" si="12"/>
        <v>100</v>
      </c>
      <c r="AB42" s="40">
        <f t="shared" si="12"/>
        <v>100</v>
      </c>
      <c r="AC42" s="40">
        <f t="shared" si="12"/>
        <v>100</v>
      </c>
      <c r="AD42" s="40">
        <f t="shared" si="12"/>
        <v>100</v>
      </c>
      <c r="AE42" s="40">
        <f t="shared" si="12"/>
        <v>100</v>
      </c>
      <c r="AF42" s="40">
        <f t="shared" si="12"/>
        <v>100</v>
      </c>
      <c r="AG42" s="40">
        <f t="shared" si="12"/>
        <v>100</v>
      </c>
      <c r="AH42" s="40">
        <f t="shared" si="12"/>
        <v>100</v>
      </c>
      <c r="AI42" s="40">
        <f t="shared" si="12"/>
        <v>100</v>
      </c>
      <c r="AJ42" s="40">
        <f t="shared" si="12"/>
        <v>100</v>
      </c>
      <c r="AK42" s="40">
        <f t="shared" si="12"/>
        <v>100</v>
      </c>
      <c r="AL42" s="40">
        <f t="shared" si="12"/>
        <v>100</v>
      </c>
      <c r="AM42" s="40">
        <f t="shared" si="12"/>
        <v>100</v>
      </c>
      <c r="AN42" s="40">
        <f t="shared" si="12"/>
        <v>100</v>
      </c>
      <c r="AO42" s="40">
        <f t="shared" si="12"/>
        <v>100</v>
      </c>
      <c r="AP42" s="40">
        <f t="shared" si="12"/>
        <v>100</v>
      </c>
      <c r="AQ42" s="40">
        <f t="shared" si="12"/>
        <v>100</v>
      </c>
      <c r="AR42" s="40">
        <f t="shared" si="12"/>
        <v>100</v>
      </c>
    </row>
    <row r="43">
      <c r="B43" s="10"/>
      <c r="E43" s="13"/>
    </row>
    <row r="44">
      <c r="B44" s="10" t="s">
        <v>84</v>
      </c>
    </row>
    <row r="45">
      <c r="B45" s="37" t="s">
        <v>85</v>
      </c>
      <c r="C45" s="38"/>
      <c r="D45" s="39"/>
      <c r="F45" s="33" t="s">
        <v>74</v>
      </c>
      <c r="G45" s="34">
        <f t="shared" ref="G45:G50" si="14">sum(I45:AR45)</f>
        <v>10800</v>
      </c>
      <c r="I45" s="28">
        <v>300.0</v>
      </c>
      <c r="J45" s="28">
        <f t="shared" ref="J45:AR45" si="13">I45</f>
        <v>300</v>
      </c>
      <c r="K45" s="28">
        <f t="shared" si="13"/>
        <v>300</v>
      </c>
      <c r="L45" s="28">
        <f t="shared" si="13"/>
        <v>300</v>
      </c>
      <c r="M45" s="28">
        <f t="shared" si="13"/>
        <v>300</v>
      </c>
      <c r="N45" s="28">
        <f t="shared" si="13"/>
        <v>300</v>
      </c>
      <c r="O45" s="28">
        <f t="shared" si="13"/>
        <v>300</v>
      </c>
      <c r="P45" s="28">
        <f t="shared" si="13"/>
        <v>300</v>
      </c>
      <c r="Q45" s="28">
        <f t="shared" si="13"/>
        <v>300</v>
      </c>
      <c r="R45" s="28">
        <f t="shared" si="13"/>
        <v>300</v>
      </c>
      <c r="S45" s="28">
        <f t="shared" si="13"/>
        <v>300</v>
      </c>
      <c r="T45" s="28">
        <f t="shared" si="13"/>
        <v>300</v>
      </c>
      <c r="U45" s="28">
        <f t="shared" si="13"/>
        <v>300</v>
      </c>
      <c r="V45" s="28">
        <f t="shared" si="13"/>
        <v>300</v>
      </c>
      <c r="W45" s="28">
        <f t="shared" si="13"/>
        <v>300</v>
      </c>
      <c r="X45" s="28">
        <f t="shared" si="13"/>
        <v>300</v>
      </c>
      <c r="Y45" s="28">
        <f t="shared" si="13"/>
        <v>300</v>
      </c>
      <c r="Z45" s="28">
        <f t="shared" si="13"/>
        <v>300</v>
      </c>
      <c r="AA45" s="28">
        <f t="shared" si="13"/>
        <v>300</v>
      </c>
      <c r="AB45" s="28">
        <f t="shared" si="13"/>
        <v>300</v>
      </c>
      <c r="AC45" s="28">
        <f t="shared" si="13"/>
        <v>300</v>
      </c>
      <c r="AD45" s="28">
        <f t="shared" si="13"/>
        <v>300</v>
      </c>
      <c r="AE45" s="28">
        <f t="shared" si="13"/>
        <v>300</v>
      </c>
      <c r="AF45" s="28">
        <f t="shared" si="13"/>
        <v>300</v>
      </c>
      <c r="AG45" s="28">
        <f t="shared" si="13"/>
        <v>300</v>
      </c>
      <c r="AH45" s="28">
        <f t="shared" si="13"/>
        <v>300</v>
      </c>
      <c r="AI45" s="28">
        <f t="shared" si="13"/>
        <v>300</v>
      </c>
      <c r="AJ45" s="28">
        <f t="shared" si="13"/>
        <v>300</v>
      </c>
      <c r="AK45" s="28">
        <f t="shared" si="13"/>
        <v>300</v>
      </c>
      <c r="AL45" s="28">
        <f t="shared" si="13"/>
        <v>300</v>
      </c>
      <c r="AM45" s="28">
        <f t="shared" si="13"/>
        <v>300</v>
      </c>
      <c r="AN45" s="28">
        <f t="shared" si="13"/>
        <v>300</v>
      </c>
      <c r="AO45" s="28">
        <f t="shared" si="13"/>
        <v>300</v>
      </c>
      <c r="AP45" s="28">
        <f t="shared" si="13"/>
        <v>300</v>
      </c>
      <c r="AQ45" s="28">
        <f t="shared" si="13"/>
        <v>300</v>
      </c>
      <c r="AR45" s="28">
        <f t="shared" si="13"/>
        <v>300</v>
      </c>
    </row>
    <row r="46">
      <c r="B46" s="37" t="s">
        <v>86</v>
      </c>
      <c r="C46" s="38"/>
      <c r="D46" s="39"/>
      <c r="F46" s="33" t="s">
        <v>74</v>
      </c>
      <c r="G46" s="34">
        <f t="shared" si="14"/>
        <v>0</v>
      </c>
      <c r="I46" s="28"/>
      <c r="J46" s="28" t="str">
        <f t="shared" ref="J46:AR46" si="15">I46</f>
        <v/>
      </c>
      <c r="K46" s="28" t="str">
        <f t="shared" si="15"/>
        <v/>
      </c>
      <c r="L46" s="28" t="str">
        <f t="shared" si="15"/>
        <v/>
      </c>
      <c r="M46" s="28" t="str">
        <f t="shared" si="15"/>
        <v/>
      </c>
      <c r="N46" s="28" t="str">
        <f t="shared" si="15"/>
        <v/>
      </c>
      <c r="O46" s="28" t="str">
        <f t="shared" si="15"/>
        <v/>
      </c>
      <c r="P46" s="28" t="str">
        <f t="shared" si="15"/>
        <v/>
      </c>
      <c r="Q46" s="28" t="str">
        <f t="shared" si="15"/>
        <v/>
      </c>
      <c r="R46" s="28" t="str">
        <f t="shared" si="15"/>
        <v/>
      </c>
      <c r="S46" s="28" t="str">
        <f t="shared" si="15"/>
        <v/>
      </c>
      <c r="T46" s="28" t="str">
        <f t="shared" si="15"/>
        <v/>
      </c>
      <c r="U46" s="28" t="str">
        <f t="shared" si="15"/>
        <v/>
      </c>
      <c r="V46" s="28" t="str">
        <f t="shared" si="15"/>
        <v/>
      </c>
      <c r="W46" s="28" t="str">
        <f t="shared" si="15"/>
        <v/>
      </c>
      <c r="X46" s="28" t="str">
        <f t="shared" si="15"/>
        <v/>
      </c>
      <c r="Y46" s="28" t="str">
        <f t="shared" si="15"/>
        <v/>
      </c>
      <c r="Z46" s="28" t="str">
        <f t="shared" si="15"/>
        <v/>
      </c>
      <c r="AA46" s="28" t="str">
        <f t="shared" si="15"/>
        <v/>
      </c>
      <c r="AB46" s="28" t="str">
        <f t="shared" si="15"/>
        <v/>
      </c>
      <c r="AC46" s="28" t="str">
        <f t="shared" si="15"/>
        <v/>
      </c>
      <c r="AD46" s="28" t="str">
        <f t="shared" si="15"/>
        <v/>
      </c>
      <c r="AE46" s="28" t="str">
        <f t="shared" si="15"/>
        <v/>
      </c>
      <c r="AF46" s="28" t="str">
        <f t="shared" si="15"/>
        <v/>
      </c>
      <c r="AG46" s="28" t="str">
        <f t="shared" si="15"/>
        <v/>
      </c>
      <c r="AH46" s="28" t="str">
        <f t="shared" si="15"/>
        <v/>
      </c>
      <c r="AI46" s="28" t="str">
        <f t="shared" si="15"/>
        <v/>
      </c>
      <c r="AJ46" s="28" t="str">
        <f t="shared" si="15"/>
        <v/>
      </c>
      <c r="AK46" s="28" t="str">
        <f t="shared" si="15"/>
        <v/>
      </c>
      <c r="AL46" s="28" t="str">
        <f t="shared" si="15"/>
        <v/>
      </c>
      <c r="AM46" s="28" t="str">
        <f t="shared" si="15"/>
        <v/>
      </c>
      <c r="AN46" s="28" t="str">
        <f t="shared" si="15"/>
        <v/>
      </c>
      <c r="AO46" s="28" t="str">
        <f t="shared" si="15"/>
        <v/>
      </c>
      <c r="AP46" s="28" t="str">
        <f t="shared" si="15"/>
        <v/>
      </c>
      <c r="AQ46" s="28" t="str">
        <f t="shared" si="15"/>
        <v/>
      </c>
      <c r="AR46" s="28" t="str">
        <f t="shared" si="15"/>
        <v/>
      </c>
    </row>
    <row r="47">
      <c r="B47" s="37" t="s">
        <v>81</v>
      </c>
      <c r="C47" s="38"/>
      <c r="D47" s="39"/>
      <c r="F47" s="33" t="s">
        <v>74</v>
      </c>
      <c r="G47" s="34">
        <f t="shared" si="14"/>
        <v>0</v>
      </c>
      <c r="I47" s="28"/>
      <c r="J47" s="28" t="str">
        <f t="shared" ref="J47:AR47" si="16">I47</f>
        <v/>
      </c>
      <c r="K47" s="28" t="str">
        <f t="shared" si="16"/>
        <v/>
      </c>
      <c r="L47" s="28" t="str">
        <f t="shared" si="16"/>
        <v/>
      </c>
      <c r="M47" s="28" t="str">
        <f t="shared" si="16"/>
        <v/>
      </c>
      <c r="N47" s="28" t="str">
        <f t="shared" si="16"/>
        <v/>
      </c>
      <c r="O47" s="28" t="str">
        <f t="shared" si="16"/>
        <v/>
      </c>
      <c r="P47" s="28" t="str">
        <f t="shared" si="16"/>
        <v/>
      </c>
      <c r="Q47" s="28" t="str">
        <f t="shared" si="16"/>
        <v/>
      </c>
      <c r="R47" s="28" t="str">
        <f t="shared" si="16"/>
        <v/>
      </c>
      <c r="S47" s="28" t="str">
        <f t="shared" si="16"/>
        <v/>
      </c>
      <c r="T47" s="28" t="str">
        <f t="shared" si="16"/>
        <v/>
      </c>
      <c r="U47" s="28" t="str">
        <f t="shared" si="16"/>
        <v/>
      </c>
      <c r="V47" s="28" t="str">
        <f t="shared" si="16"/>
        <v/>
      </c>
      <c r="W47" s="28" t="str">
        <f t="shared" si="16"/>
        <v/>
      </c>
      <c r="X47" s="28" t="str">
        <f t="shared" si="16"/>
        <v/>
      </c>
      <c r="Y47" s="28" t="str">
        <f t="shared" si="16"/>
        <v/>
      </c>
      <c r="Z47" s="28" t="str">
        <f t="shared" si="16"/>
        <v/>
      </c>
      <c r="AA47" s="28" t="str">
        <f t="shared" si="16"/>
        <v/>
      </c>
      <c r="AB47" s="28" t="str">
        <f t="shared" si="16"/>
        <v/>
      </c>
      <c r="AC47" s="28" t="str">
        <f t="shared" si="16"/>
        <v/>
      </c>
      <c r="AD47" s="28" t="str">
        <f t="shared" si="16"/>
        <v/>
      </c>
      <c r="AE47" s="28" t="str">
        <f t="shared" si="16"/>
        <v/>
      </c>
      <c r="AF47" s="28" t="str">
        <f t="shared" si="16"/>
        <v/>
      </c>
      <c r="AG47" s="28" t="str">
        <f t="shared" si="16"/>
        <v/>
      </c>
      <c r="AH47" s="28" t="str">
        <f t="shared" si="16"/>
        <v/>
      </c>
      <c r="AI47" s="28" t="str">
        <f t="shared" si="16"/>
        <v/>
      </c>
      <c r="AJ47" s="28" t="str">
        <f t="shared" si="16"/>
        <v/>
      </c>
      <c r="AK47" s="28" t="str">
        <f t="shared" si="16"/>
        <v/>
      </c>
      <c r="AL47" s="28" t="str">
        <f t="shared" si="16"/>
        <v/>
      </c>
      <c r="AM47" s="28" t="str">
        <f t="shared" si="16"/>
        <v/>
      </c>
      <c r="AN47" s="28" t="str">
        <f t="shared" si="16"/>
        <v/>
      </c>
      <c r="AO47" s="28" t="str">
        <f t="shared" si="16"/>
        <v/>
      </c>
      <c r="AP47" s="28" t="str">
        <f t="shared" si="16"/>
        <v/>
      </c>
      <c r="AQ47" s="28" t="str">
        <f t="shared" si="16"/>
        <v/>
      </c>
      <c r="AR47" s="28" t="str">
        <f t="shared" si="16"/>
        <v/>
      </c>
    </row>
    <row r="48">
      <c r="B48" s="37" t="s">
        <v>82</v>
      </c>
      <c r="C48" s="38"/>
      <c r="D48" s="39"/>
      <c r="F48" s="33" t="s">
        <v>74</v>
      </c>
      <c r="G48" s="34">
        <f t="shared" si="14"/>
        <v>0</v>
      </c>
      <c r="I48" s="28"/>
      <c r="J48" s="28" t="str">
        <f t="shared" ref="J48:AR48" si="17">I48</f>
        <v/>
      </c>
      <c r="K48" s="28" t="str">
        <f t="shared" si="17"/>
        <v/>
      </c>
      <c r="L48" s="28" t="str">
        <f t="shared" si="17"/>
        <v/>
      </c>
      <c r="M48" s="28" t="str">
        <f t="shared" si="17"/>
        <v/>
      </c>
      <c r="N48" s="28" t="str">
        <f t="shared" si="17"/>
        <v/>
      </c>
      <c r="O48" s="28" t="str">
        <f t="shared" si="17"/>
        <v/>
      </c>
      <c r="P48" s="28" t="str">
        <f t="shared" si="17"/>
        <v/>
      </c>
      <c r="Q48" s="28" t="str">
        <f t="shared" si="17"/>
        <v/>
      </c>
      <c r="R48" s="28" t="str">
        <f t="shared" si="17"/>
        <v/>
      </c>
      <c r="S48" s="28" t="str">
        <f t="shared" si="17"/>
        <v/>
      </c>
      <c r="T48" s="28" t="str">
        <f t="shared" si="17"/>
        <v/>
      </c>
      <c r="U48" s="28" t="str">
        <f t="shared" si="17"/>
        <v/>
      </c>
      <c r="V48" s="28" t="str">
        <f t="shared" si="17"/>
        <v/>
      </c>
      <c r="W48" s="28" t="str">
        <f t="shared" si="17"/>
        <v/>
      </c>
      <c r="X48" s="28" t="str">
        <f t="shared" si="17"/>
        <v/>
      </c>
      <c r="Y48" s="28" t="str">
        <f t="shared" si="17"/>
        <v/>
      </c>
      <c r="Z48" s="28" t="str">
        <f t="shared" si="17"/>
        <v/>
      </c>
      <c r="AA48" s="28" t="str">
        <f t="shared" si="17"/>
        <v/>
      </c>
      <c r="AB48" s="28" t="str">
        <f t="shared" si="17"/>
        <v/>
      </c>
      <c r="AC48" s="28" t="str">
        <f t="shared" si="17"/>
        <v/>
      </c>
      <c r="AD48" s="28" t="str">
        <f t="shared" si="17"/>
        <v/>
      </c>
      <c r="AE48" s="28" t="str">
        <f t="shared" si="17"/>
        <v/>
      </c>
      <c r="AF48" s="28" t="str">
        <f t="shared" si="17"/>
        <v/>
      </c>
      <c r="AG48" s="28" t="str">
        <f t="shared" si="17"/>
        <v/>
      </c>
      <c r="AH48" s="28" t="str">
        <f t="shared" si="17"/>
        <v/>
      </c>
      <c r="AI48" s="28" t="str">
        <f t="shared" si="17"/>
        <v/>
      </c>
      <c r="AJ48" s="28" t="str">
        <f t="shared" si="17"/>
        <v/>
      </c>
      <c r="AK48" s="28" t="str">
        <f t="shared" si="17"/>
        <v/>
      </c>
      <c r="AL48" s="28" t="str">
        <f t="shared" si="17"/>
        <v/>
      </c>
      <c r="AM48" s="28" t="str">
        <f t="shared" si="17"/>
        <v/>
      </c>
      <c r="AN48" s="28" t="str">
        <f t="shared" si="17"/>
        <v/>
      </c>
      <c r="AO48" s="28" t="str">
        <f t="shared" si="17"/>
        <v/>
      </c>
      <c r="AP48" s="28" t="str">
        <f t="shared" si="17"/>
        <v/>
      </c>
      <c r="AQ48" s="28" t="str">
        <f t="shared" si="17"/>
        <v/>
      </c>
      <c r="AR48" s="28" t="str">
        <f t="shared" si="17"/>
        <v/>
      </c>
    </row>
    <row r="49">
      <c r="B49" s="37" t="s">
        <v>82</v>
      </c>
      <c r="C49" s="38"/>
      <c r="D49" s="39"/>
      <c r="F49" s="33" t="s">
        <v>74</v>
      </c>
      <c r="G49" s="34">
        <f t="shared" si="14"/>
        <v>0</v>
      </c>
      <c r="I49" s="28"/>
      <c r="J49" s="28" t="str">
        <f t="shared" ref="J49:AR49" si="18">I49</f>
        <v/>
      </c>
      <c r="K49" s="28" t="str">
        <f t="shared" si="18"/>
        <v/>
      </c>
      <c r="L49" s="28" t="str">
        <f t="shared" si="18"/>
        <v/>
      </c>
      <c r="M49" s="28" t="str">
        <f t="shared" si="18"/>
        <v/>
      </c>
      <c r="N49" s="28" t="str">
        <f t="shared" si="18"/>
        <v/>
      </c>
      <c r="O49" s="28" t="str">
        <f t="shared" si="18"/>
        <v/>
      </c>
      <c r="P49" s="28" t="str">
        <f t="shared" si="18"/>
        <v/>
      </c>
      <c r="Q49" s="28" t="str">
        <f t="shared" si="18"/>
        <v/>
      </c>
      <c r="R49" s="28" t="str">
        <f t="shared" si="18"/>
        <v/>
      </c>
      <c r="S49" s="28" t="str">
        <f t="shared" si="18"/>
        <v/>
      </c>
      <c r="T49" s="28" t="str">
        <f t="shared" si="18"/>
        <v/>
      </c>
      <c r="U49" s="28" t="str">
        <f t="shared" si="18"/>
        <v/>
      </c>
      <c r="V49" s="28" t="str">
        <f t="shared" si="18"/>
        <v/>
      </c>
      <c r="W49" s="28" t="str">
        <f t="shared" si="18"/>
        <v/>
      </c>
      <c r="X49" s="28" t="str">
        <f t="shared" si="18"/>
        <v/>
      </c>
      <c r="Y49" s="28" t="str">
        <f t="shared" si="18"/>
        <v/>
      </c>
      <c r="Z49" s="28" t="str">
        <f t="shared" si="18"/>
        <v/>
      </c>
      <c r="AA49" s="28" t="str">
        <f t="shared" si="18"/>
        <v/>
      </c>
      <c r="AB49" s="28" t="str">
        <f t="shared" si="18"/>
        <v/>
      </c>
      <c r="AC49" s="28" t="str">
        <f t="shared" si="18"/>
        <v/>
      </c>
      <c r="AD49" s="28" t="str">
        <f t="shared" si="18"/>
        <v/>
      </c>
      <c r="AE49" s="28" t="str">
        <f t="shared" si="18"/>
        <v/>
      </c>
      <c r="AF49" s="28" t="str">
        <f t="shared" si="18"/>
        <v/>
      </c>
      <c r="AG49" s="28" t="str">
        <f t="shared" si="18"/>
        <v/>
      </c>
      <c r="AH49" s="28" t="str">
        <f t="shared" si="18"/>
        <v/>
      </c>
      <c r="AI49" s="28" t="str">
        <f t="shared" si="18"/>
        <v/>
      </c>
      <c r="AJ49" s="28" t="str">
        <f t="shared" si="18"/>
        <v/>
      </c>
      <c r="AK49" s="28" t="str">
        <f t="shared" si="18"/>
        <v/>
      </c>
      <c r="AL49" s="28" t="str">
        <f t="shared" si="18"/>
        <v/>
      </c>
      <c r="AM49" s="28" t="str">
        <f t="shared" si="18"/>
        <v/>
      </c>
      <c r="AN49" s="28" t="str">
        <f t="shared" si="18"/>
        <v/>
      </c>
      <c r="AO49" s="28" t="str">
        <f t="shared" si="18"/>
        <v/>
      </c>
      <c r="AP49" s="28" t="str">
        <f t="shared" si="18"/>
        <v/>
      </c>
      <c r="AQ49" s="28" t="str">
        <f t="shared" si="18"/>
        <v/>
      </c>
      <c r="AR49" s="28" t="str">
        <f t="shared" si="18"/>
        <v/>
      </c>
    </row>
    <row r="50">
      <c r="A50" s="32"/>
      <c r="B50" s="10" t="s">
        <v>87</v>
      </c>
      <c r="C50" s="32"/>
      <c r="D50" s="32"/>
      <c r="E50" s="32"/>
      <c r="F50" s="35" t="s">
        <v>74</v>
      </c>
      <c r="G50" s="40">
        <f t="shared" si="14"/>
        <v>10800</v>
      </c>
      <c r="H50" s="32"/>
      <c r="I50" s="40">
        <f t="shared" ref="I50:AR50" si="19">sum(I45:I49)</f>
        <v>300</v>
      </c>
      <c r="J50" s="40">
        <f t="shared" si="19"/>
        <v>300</v>
      </c>
      <c r="K50" s="40">
        <f t="shared" si="19"/>
        <v>300</v>
      </c>
      <c r="L50" s="40">
        <f t="shared" si="19"/>
        <v>300</v>
      </c>
      <c r="M50" s="40">
        <f t="shared" si="19"/>
        <v>300</v>
      </c>
      <c r="N50" s="40">
        <f t="shared" si="19"/>
        <v>300</v>
      </c>
      <c r="O50" s="40">
        <f t="shared" si="19"/>
        <v>300</v>
      </c>
      <c r="P50" s="40">
        <f t="shared" si="19"/>
        <v>300</v>
      </c>
      <c r="Q50" s="40">
        <f t="shared" si="19"/>
        <v>300</v>
      </c>
      <c r="R50" s="40">
        <f t="shared" si="19"/>
        <v>300</v>
      </c>
      <c r="S50" s="40">
        <f t="shared" si="19"/>
        <v>300</v>
      </c>
      <c r="T50" s="40">
        <f t="shared" si="19"/>
        <v>300</v>
      </c>
      <c r="U50" s="40">
        <f t="shared" si="19"/>
        <v>300</v>
      </c>
      <c r="V50" s="40">
        <f t="shared" si="19"/>
        <v>300</v>
      </c>
      <c r="W50" s="40">
        <f t="shared" si="19"/>
        <v>300</v>
      </c>
      <c r="X50" s="40">
        <f t="shared" si="19"/>
        <v>300</v>
      </c>
      <c r="Y50" s="40">
        <f t="shared" si="19"/>
        <v>300</v>
      </c>
      <c r="Z50" s="40">
        <f t="shared" si="19"/>
        <v>300</v>
      </c>
      <c r="AA50" s="40">
        <f t="shared" si="19"/>
        <v>300</v>
      </c>
      <c r="AB50" s="40">
        <f t="shared" si="19"/>
        <v>300</v>
      </c>
      <c r="AC50" s="40">
        <f t="shared" si="19"/>
        <v>300</v>
      </c>
      <c r="AD50" s="40">
        <f t="shared" si="19"/>
        <v>300</v>
      </c>
      <c r="AE50" s="40">
        <f t="shared" si="19"/>
        <v>300</v>
      </c>
      <c r="AF50" s="40">
        <f t="shared" si="19"/>
        <v>300</v>
      </c>
      <c r="AG50" s="40">
        <f t="shared" si="19"/>
        <v>300</v>
      </c>
      <c r="AH50" s="40">
        <f t="shared" si="19"/>
        <v>300</v>
      </c>
      <c r="AI50" s="40">
        <f t="shared" si="19"/>
        <v>300</v>
      </c>
      <c r="AJ50" s="40">
        <f t="shared" si="19"/>
        <v>300</v>
      </c>
      <c r="AK50" s="40">
        <f t="shared" si="19"/>
        <v>300</v>
      </c>
      <c r="AL50" s="40">
        <f t="shared" si="19"/>
        <v>300</v>
      </c>
      <c r="AM50" s="40">
        <f t="shared" si="19"/>
        <v>300</v>
      </c>
      <c r="AN50" s="40">
        <f t="shared" si="19"/>
        <v>300</v>
      </c>
      <c r="AO50" s="40">
        <f t="shared" si="19"/>
        <v>300</v>
      </c>
      <c r="AP50" s="40">
        <f t="shared" si="19"/>
        <v>300</v>
      </c>
      <c r="AQ50" s="40">
        <f t="shared" si="19"/>
        <v>300</v>
      </c>
      <c r="AR50" s="40">
        <f t="shared" si="19"/>
        <v>300</v>
      </c>
    </row>
    <row r="51">
      <c r="B51" s="10"/>
    </row>
    <row r="52">
      <c r="B52" s="10" t="s">
        <v>88</v>
      </c>
    </row>
    <row r="53">
      <c r="B53" s="37" t="s">
        <v>79</v>
      </c>
      <c r="C53" s="38"/>
      <c r="D53" s="39"/>
      <c r="F53" s="33" t="s">
        <v>74</v>
      </c>
      <c r="G53" s="34">
        <f t="shared" ref="G53:G58" si="21">sum(I53:AR53)</f>
        <v>14400</v>
      </c>
      <c r="I53" s="28">
        <v>400.0</v>
      </c>
      <c r="J53" s="28">
        <f t="shared" ref="J53:AR53" si="20">I53</f>
        <v>400</v>
      </c>
      <c r="K53" s="28">
        <f t="shared" si="20"/>
        <v>400</v>
      </c>
      <c r="L53" s="28">
        <f t="shared" si="20"/>
        <v>400</v>
      </c>
      <c r="M53" s="28">
        <f t="shared" si="20"/>
        <v>400</v>
      </c>
      <c r="N53" s="28">
        <f t="shared" si="20"/>
        <v>400</v>
      </c>
      <c r="O53" s="28">
        <f t="shared" si="20"/>
        <v>400</v>
      </c>
      <c r="P53" s="28">
        <f t="shared" si="20"/>
        <v>400</v>
      </c>
      <c r="Q53" s="28">
        <f t="shared" si="20"/>
        <v>400</v>
      </c>
      <c r="R53" s="28">
        <f t="shared" si="20"/>
        <v>400</v>
      </c>
      <c r="S53" s="28">
        <f t="shared" si="20"/>
        <v>400</v>
      </c>
      <c r="T53" s="28">
        <f t="shared" si="20"/>
        <v>400</v>
      </c>
      <c r="U53" s="28">
        <f t="shared" si="20"/>
        <v>400</v>
      </c>
      <c r="V53" s="28">
        <f t="shared" si="20"/>
        <v>400</v>
      </c>
      <c r="W53" s="28">
        <f t="shared" si="20"/>
        <v>400</v>
      </c>
      <c r="X53" s="28">
        <f t="shared" si="20"/>
        <v>400</v>
      </c>
      <c r="Y53" s="28">
        <f t="shared" si="20"/>
        <v>400</v>
      </c>
      <c r="Z53" s="28">
        <f t="shared" si="20"/>
        <v>400</v>
      </c>
      <c r="AA53" s="28">
        <f t="shared" si="20"/>
        <v>400</v>
      </c>
      <c r="AB53" s="28">
        <f t="shared" si="20"/>
        <v>400</v>
      </c>
      <c r="AC53" s="28">
        <f t="shared" si="20"/>
        <v>400</v>
      </c>
      <c r="AD53" s="28">
        <f t="shared" si="20"/>
        <v>400</v>
      </c>
      <c r="AE53" s="28">
        <f t="shared" si="20"/>
        <v>400</v>
      </c>
      <c r="AF53" s="28">
        <f t="shared" si="20"/>
        <v>400</v>
      </c>
      <c r="AG53" s="28">
        <f t="shared" si="20"/>
        <v>400</v>
      </c>
      <c r="AH53" s="28">
        <f t="shared" si="20"/>
        <v>400</v>
      </c>
      <c r="AI53" s="28">
        <f t="shared" si="20"/>
        <v>400</v>
      </c>
      <c r="AJ53" s="28">
        <f t="shared" si="20"/>
        <v>400</v>
      </c>
      <c r="AK53" s="28">
        <f t="shared" si="20"/>
        <v>400</v>
      </c>
      <c r="AL53" s="28">
        <f t="shared" si="20"/>
        <v>400</v>
      </c>
      <c r="AM53" s="28">
        <f t="shared" si="20"/>
        <v>400</v>
      </c>
      <c r="AN53" s="28">
        <f t="shared" si="20"/>
        <v>400</v>
      </c>
      <c r="AO53" s="28">
        <f t="shared" si="20"/>
        <v>400</v>
      </c>
      <c r="AP53" s="28">
        <f t="shared" si="20"/>
        <v>400</v>
      </c>
      <c r="AQ53" s="28">
        <f t="shared" si="20"/>
        <v>400</v>
      </c>
      <c r="AR53" s="28">
        <f t="shared" si="20"/>
        <v>400</v>
      </c>
    </row>
    <row r="54">
      <c r="B54" s="37" t="s">
        <v>80</v>
      </c>
      <c r="C54" s="38"/>
      <c r="D54" s="39"/>
      <c r="F54" s="33" t="s">
        <v>74</v>
      </c>
      <c r="G54" s="34">
        <f t="shared" si="21"/>
        <v>0</v>
      </c>
      <c r="I54" s="28"/>
      <c r="J54" s="28" t="str">
        <f t="shared" ref="J54:AR54" si="22">I54</f>
        <v/>
      </c>
      <c r="K54" s="28" t="str">
        <f t="shared" si="22"/>
        <v/>
      </c>
      <c r="L54" s="28" t="str">
        <f t="shared" si="22"/>
        <v/>
      </c>
      <c r="M54" s="28" t="str">
        <f t="shared" si="22"/>
        <v/>
      </c>
      <c r="N54" s="28" t="str">
        <f t="shared" si="22"/>
        <v/>
      </c>
      <c r="O54" s="28" t="str">
        <f t="shared" si="22"/>
        <v/>
      </c>
      <c r="P54" s="28" t="str">
        <f t="shared" si="22"/>
        <v/>
      </c>
      <c r="Q54" s="28" t="str">
        <f t="shared" si="22"/>
        <v/>
      </c>
      <c r="R54" s="28" t="str">
        <f t="shared" si="22"/>
        <v/>
      </c>
      <c r="S54" s="28" t="str">
        <f t="shared" si="22"/>
        <v/>
      </c>
      <c r="T54" s="28" t="str">
        <f t="shared" si="22"/>
        <v/>
      </c>
      <c r="U54" s="28" t="str">
        <f t="shared" si="22"/>
        <v/>
      </c>
      <c r="V54" s="28" t="str">
        <f t="shared" si="22"/>
        <v/>
      </c>
      <c r="W54" s="28" t="str">
        <f t="shared" si="22"/>
        <v/>
      </c>
      <c r="X54" s="28" t="str">
        <f t="shared" si="22"/>
        <v/>
      </c>
      <c r="Y54" s="28" t="str">
        <f t="shared" si="22"/>
        <v/>
      </c>
      <c r="Z54" s="28" t="str">
        <f t="shared" si="22"/>
        <v/>
      </c>
      <c r="AA54" s="28" t="str">
        <f t="shared" si="22"/>
        <v/>
      </c>
      <c r="AB54" s="28" t="str">
        <f t="shared" si="22"/>
        <v/>
      </c>
      <c r="AC54" s="28" t="str">
        <f t="shared" si="22"/>
        <v/>
      </c>
      <c r="AD54" s="28" t="str">
        <f t="shared" si="22"/>
        <v/>
      </c>
      <c r="AE54" s="28" t="str">
        <f t="shared" si="22"/>
        <v/>
      </c>
      <c r="AF54" s="28" t="str">
        <f t="shared" si="22"/>
        <v/>
      </c>
      <c r="AG54" s="28" t="str">
        <f t="shared" si="22"/>
        <v/>
      </c>
      <c r="AH54" s="28" t="str">
        <f t="shared" si="22"/>
        <v/>
      </c>
      <c r="AI54" s="28" t="str">
        <f t="shared" si="22"/>
        <v/>
      </c>
      <c r="AJ54" s="28" t="str">
        <f t="shared" si="22"/>
        <v/>
      </c>
      <c r="AK54" s="28" t="str">
        <f t="shared" si="22"/>
        <v/>
      </c>
      <c r="AL54" s="28" t="str">
        <f t="shared" si="22"/>
        <v/>
      </c>
      <c r="AM54" s="28" t="str">
        <f t="shared" si="22"/>
        <v/>
      </c>
      <c r="AN54" s="28" t="str">
        <f t="shared" si="22"/>
        <v/>
      </c>
      <c r="AO54" s="28" t="str">
        <f t="shared" si="22"/>
        <v/>
      </c>
      <c r="AP54" s="28" t="str">
        <f t="shared" si="22"/>
        <v/>
      </c>
      <c r="AQ54" s="28" t="str">
        <f t="shared" si="22"/>
        <v/>
      </c>
      <c r="AR54" s="28" t="str">
        <f t="shared" si="22"/>
        <v/>
      </c>
    </row>
    <row r="55">
      <c r="B55" s="37" t="s">
        <v>81</v>
      </c>
      <c r="C55" s="38"/>
      <c r="D55" s="39"/>
      <c r="F55" s="33" t="s">
        <v>74</v>
      </c>
      <c r="G55" s="34">
        <f t="shared" si="21"/>
        <v>0</v>
      </c>
      <c r="I55" s="28"/>
      <c r="J55" s="28" t="str">
        <f t="shared" ref="J55:AR55" si="23">I55</f>
        <v/>
      </c>
      <c r="K55" s="28" t="str">
        <f t="shared" si="23"/>
        <v/>
      </c>
      <c r="L55" s="28" t="str">
        <f t="shared" si="23"/>
        <v/>
      </c>
      <c r="M55" s="28" t="str">
        <f t="shared" si="23"/>
        <v/>
      </c>
      <c r="N55" s="28" t="str">
        <f t="shared" si="23"/>
        <v/>
      </c>
      <c r="O55" s="28" t="str">
        <f t="shared" si="23"/>
        <v/>
      </c>
      <c r="P55" s="28" t="str">
        <f t="shared" si="23"/>
        <v/>
      </c>
      <c r="Q55" s="28" t="str">
        <f t="shared" si="23"/>
        <v/>
      </c>
      <c r="R55" s="28" t="str">
        <f t="shared" si="23"/>
        <v/>
      </c>
      <c r="S55" s="28" t="str">
        <f t="shared" si="23"/>
        <v/>
      </c>
      <c r="T55" s="28" t="str">
        <f t="shared" si="23"/>
        <v/>
      </c>
      <c r="U55" s="28" t="str">
        <f t="shared" si="23"/>
        <v/>
      </c>
      <c r="V55" s="28" t="str">
        <f t="shared" si="23"/>
        <v/>
      </c>
      <c r="W55" s="28" t="str">
        <f t="shared" si="23"/>
        <v/>
      </c>
      <c r="X55" s="28" t="str">
        <f t="shared" si="23"/>
        <v/>
      </c>
      <c r="Y55" s="28" t="str">
        <f t="shared" si="23"/>
        <v/>
      </c>
      <c r="Z55" s="28" t="str">
        <f t="shared" si="23"/>
        <v/>
      </c>
      <c r="AA55" s="28" t="str">
        <f t="shared" si="23"/>
        <v/>
      </c>
      <c r="AB55" s="28" t="str">
        <f t="shared" si="23"/>
        <v/>
      </c>
      <c r="AC55" s="28" t="str">
        <f t="shared" si="23"/>
        <v/>
      </c>
      <c r="AD55" s="28" t="str">
        <f t="shared" si="23"/>
        <v/>
      </c>
      <c r="AE55" s="28" t="str">
        <f t="shared" si="23"/>
        <v/>
      </c>
      <c r="AF55" s="28" t="str">
        <f t="shared" si="23"/>
        <v/>
      </c>
      <c r="AG55" s="28" t="str">
        <f t="shared" si="23"/>
        <v/>
      </c>
      <c r="AH55" s="28" t="str">
        <f t="shared" si="23"/>
        <v/>
      </c>
      <c r="AI55" s="28" t="str">
        <f t="shared" si="23"/>
        <v/>
      </c>
      <c r="AJ55" s="28" t="str">
        <f t="shared" si="23"/>
        <v/>
      </c>
      <c r="AK55" s="28" t="str">
        <f t="shared" si="23"/>
        <v/>
      </c>
      <c r="AL55" s="28" t="str">
        <f t="shared" si="23"/>
        <v/>
      </c>
      <c r="AM55" s="28" t="str">
        <f t="shared" si="23"/>
        <v/>
      </c>
      <c r="AN55" s="28" t="str">
        <f t="shared" si="23"/>
        <v/>
      </c>
      <c r="AO55" s="28" t="str">
        <f t="shared" si="23"/>
        <v/>
      </c>
      <c r="AP55" s="28" t="str">
        <f t="shared" si="23"/>
        <v/>
      </c>
      <c r="AQ55" s="28" t="str">
        <f t="shared" si="23"/>
        <v/>
      </c>
      <c r="AR55" s="28" t="str">
        <f t="shared" si="23"/>
        <v/>
      </c>
    </row>
    <row r="56">
      <c r="B56" s="37" t="s">
        <v>82</v>
      </c>
      <c r="C56" s="38"/>
      <c r="D56" s="39"/>
      <c r="F56" s="33" t="s">
        <v>74</v>
      </c>
      <c r="G56" s="34">
        <f t="shared" si="21"/>
        <v>0</v>
      </c>
      <c r="I56" s="28"/>
      <c r="J56" s="28" t="str">
        <f t="shared" ref="J56:AR56" si="24">I56</f>
        <v/>
      </c>
      <c r="K56" s="28" t="str">
        <f t="shared" si="24"/>
        <v/>
      </c>
      <c r="L56" s="28" t="str">
        <f t="shared" si="24"/>
        <v/>
      </c>
      <c r="M56" s="28" t="str">
        <f t="shared" si="24"/>
        <v/>
      </c>
      <c r="N56" s="28" t="str">
        <f t="shared" si="24"/>
        <v/>
      </c>
      <c r="O56" s="28" t="str">
        <f t="shared" si="24"/>
        <v/>
      </c>
      <c r="P56" s="28" t="str">
        <f t="shared" si="24"/>
        <v/>
      </c>
      <c r="Q56" s="28" t="str">
        <f t="shared" si="24"/>
        <v/>
      </c>
      <c r="R56" s="28" t="str">
        <f t="shared" si="24"/>
        <v/>
      </c>
      <c r="S56" s="28" t="str">
        <f t="shared" si="24"/>
        <v/>
      </c>
      <c r="T56" s="28" t="str">
        <f t="shared" si="24"/>
        <v/>
      </c>
      <c r="U56" s="28" t="str">
        <f t="shared" si="24"/>
        <v/>
      </c>
      <c r="V56" s="28" t="str">
        <f t="shared" si="24"/>
        <v/>
      </c>
      <c r="W56" s="28" t="str">
        <f t="shared" si="24"/>
        <v/>
      </c>
      <c r="X56" s="28" t="str">
        <f t="shared" si="24"/>
        <v/>
      </c>
      <c r="Y56" s="28" t="str">
        <f t="shared" si="24"/>
        <v/>
      </c>
      <c r="Z56" s="28" t="str">
        <f t="shared" si="24"/>
        <v/>
      </c>
      <c r="AA56" s="28" t="str">
        <f t="shared" si="24"/>
        <v/>
      </c>
      <c r="AB56" s="28" t="str">
        <f t="shared" si="24"/>
        <v/>
      </c>
      <c r="AC56" s="28" t="str">
        <f t="shared" si="24"/>
        <v/>
      </c>
      <c r="AD56" s="28" t="str">
        <f t="shared" si="24"/>
        <v/>
      </c>
      <c r="AE56" s="28" t="str">
        <f t="shared" si="24"/>
        <v/>
      </c>
      <c r="AF56" s="28" t="str">
        <f t="shared" si="24"/>
        <v/>
      </c>
      <c r="AG56" s="28" t="str">
        <f t="shared" si="24"/>
        <v/>
      </c>
      <c r="AH56" s="28" t="str">
        <f t="shared" si="24"/>
        <v/>
      </c>
      <c r="AI56" s="28" t="str">
        <f t="shared" si="24"/>
        <v/>
      </c>
      <c r="AJ56" s="28" t="str">
        <f t="shared" si="24"/>
        <v/>
      </c>
      <c r="AK56" s="28" t="str">
        <f t="shared" si="24"/>
        <v/>
      </c>
      <c r="AL56" s="28" t="str">
        <f t="shared" si="24"/>
        <v/>
      </c>
      <c r="AM56" s="28" t="str">
        <f t="shared" si="24"/>
        <v/>
      </c>
      <c r="AN56" s="28" t="str">
        <f t="shared" si="24"/>
        <v/>
      </c>
      <c r="AO56" s="28" t="str">
        <f t="shared" si="24"/>
        <v/>
      </c>
      <c r="AP56" s="28" t="str">
        <f t="shared" si="24"/>
        <v/>
      </c>
      <c r="AQ56" s="28" t="str">
        <f t="shared" si="24"/>
        <v/>
      </c>
      <c r="AR56" s="28" t="str">
        <f t="shared" si="24"/>
        <v/>
      </c>
    </row>
    <row r="57">
      <c r="B57" s="37" t="s">
        <v>82</v>
      </c>
      <c r="C57" s="38"/>
      <c r="D57" s="39"/>
      <c r="F57" s="33" t="s">
        <v>74</v>
      </c>
      <c r="G57" s="34">
        <f t="shared" si="21"/>
        <v>0</v>
      </c>
      <c r="I57" s="28"/>
      <c r="J57" s="28" t="str">
        <f t="shared" ref="J57:AR57" si="25">I57</f>
        <v/>
      </c>
      <c r="K57" s="28" t="str">
        <f t="shared" si="25"/>
        <v/>
      </c>
      <c r="L57" s="28" t="str">
        <f t="shared" si="25"/>
        <v/>
      </c>
      <c r="M57" s="28" t="str">
        <f t="shared" si="25"/>
        <v/>
      </c>
      <c r="N57" s="28" t="str">
        <f t="shared" si="25"/>
        <v/>
      </c>
      <c r="O57" s="28" t="str">
        <f t="shared" si="25"/>
        <v/>
      </c>
      <c r="P57" s="28" t="str">
        <f t="shared" si="25"/>
        <v/>
      </c>
      <c r="Q57" s="28" t="str">
        <f t="shared" si="25"/>
        <v/>
      </c>
      <c r="R57" s="28" t="str">
        <f t="shared" si="25"/>
        <v/>
      </c>
      <c r="S57" s="28" t="str">
        <f t="shared" si="25"/>
        <v/>
      </c>
      <c r="T57" s="28" t="str">
        <f t="shared" si="25"/>
        <v/>
      </c>
      <c r="U57" s="28" t="str">
        <f t="shared" si="25"/>
        <v/>
      </c>
      <c r="V57" s="28" t="str">
        <f t="shared" si="25"/>
        <v/>
      </c>
      <c r="W57" s="28" t="str">
        <f t="shared" si="25"/>
        <v/>
      </c>
      <c r="X57" s="28" t="str">
        <f t="shared" si="25"/>
        <v/>
      </c>
      <c r="Y57" s="28" t="str">
        <f t="shared" si="25"/>
        <v/>
      </c>
      <c r="Z57" s="28" t="str">
        <f t="shared" si="25"/>
        <v/>
      </c>
      <c r="AA57" s="28" t="str">
        <f t="shared" si="25"/>
        <v/>
      </c>
      <c r="AB57" s="28" t="str">
        <f t="shared" si="25"/>
        <v/>
      </c>
      <c r="AC57" s="28" t="str">
        <f t="shared" si="25"/>
        <v/>
      </c>
      <c r="AD57" s="28" t="str">
        <f t="shared" si="25"/>
        <v/>
      </c>
      <c r="AE57" s="28" t="str">
        <f t="shared" si="25"/>
        <v/>
      </c>
      <c r="AF57" s="28" t="str">
        <f t="shared" si="25"/>
        <v/>
      </c>
      <c r="AG57" s="28" t="str">
        <f t="shared" si="25"/>
        <v/>
      </c>
      <c r="AH57" s="28" t="str">
        <f t="shared" si="25"/>
        <v/>
      </c>
      <c r="AI57" s="28" t="str">
        <f t="shared" si="25"/>
        <v/>
      </c>
      <c r="AJ57" s="28" t="str">
        <f t="shared" si="25"/>
        <v/>
      </c>
      <c r="AK57" s="28" t="str">
        <f t="shared" si="25"/>
        <v/>
      </c>
      <c r="AL57" s="28" t="str">
        <f t="shared" si="25"/>
        <v/>
      </c>
      <c r="AM57" s="28" t="str">
        <f t="shared" si="25"/>
        <v/>
      </c>
      <c r="AN57" s="28" t="str">
        <f t="shared" si="25"/>
        <v/>
      </c>
      <c r="AO57" s="28" t="str">
        <f t="shared" si="25"/>
        <v/>
      </c>
      <c r="AP57" s="28" t="str">
        <f t="shared" si="25"/>
        <v/>
      </c>
      <c r="AQ57" s="28" t="str">
        <f t="shared" si="25"/>
        <v/>
      </c>
      <c r="AR57" s="28" t="str">
        <f t="shared" si="25"/>
        <v/>
      </c>
    </row>
    <row r="58">
      <c r="A58" s="32"/>
      <c r="B58" s="10" t="s">
        <v>89</v>
      </c>
      <c r="C58" s="32"/>
      <c r="D58" s="32"/>
      <c r="F58" s="35" t="s">
        <v>74</v>
      </c>
      <c r="G58" s="40">
        <f t="shared" si="21"/>
        <v>14400</v>
      </c>
      <c r="H58" s="32"/>
      <c r="I58" s="40">
        <f t="shared" ref="I58:AR58" si="26">sum(I53:I57)</f>
        <v>400</v>
      </c>
      <c r="J58" s="40">
        <f t="shared" si="26"/>
        <v>400</v>
      </c>
      <c r="K58" s="40">
        <f t="shared" si="26"/>
        <v>400</v>
      </c>
      <c r="L58" s="40">
        <f t="shared" si="26"/>
        <v>400</v>
      </c>
      <c r="M58" s="40">
        <f t="shared" si="26"/>
        <v>400</v>
      </c>
      <c r="N58" s="40">
        <f t="shared" si="26"/>
        <v>400</v>
      </c>
      <c r="O58" s="40">
        <f t="shared" si="26"/>
        <v>400</v>
      </c>
      <c r="P58" s="40">
        <f t="shared" si="26"/>
        <v>400</v>
      </c>
      <c r="Q58" s="40">
        <f t="shared" si="26"/>
        <v>400</v>
      </c>
      <c r="R58" s="40">
        <f t="shared" si="26"/>
        <v>400</v>
      </c>
      <c r="S58" s="40">
        <f t="shared" si="26"/>
        <v>400</v>
      </c>
      <c r="T58" s="40">
        <f t="shared" si="26"/>
        <v>400</v>
      </c>
      <c r="U58" s="40">
        <f t="shared" si="26"/>
        <v>400</v>
      </c>
      <c r="V58" s="40">
        <f t="shared" si="26"/>
        <v>400</v>
      </c>
      <c r="W58" s="40">
        <f t="shared" si="26"/>
        <v>400</v>
      </c>
      <c r="X58" s="40">
        <f t="shared" si="26"/>
        <v>400</v>
      </c>
      <c r="Y58" s="40">
        <f t="shared" si="26"/>
        <v>400</v>
      </c>
      <c r="Z58" s="40">
        <f t="shared" si="26"/>
        <v>400</v>
      </c>
      <c r="AA58" s="40">
        <f t="shared" si="26"/>
        <v>400</v>
      </c>
      <c r="AB58" s="40">
        <f t="shared" si="26"/>
        <v>400</v>
      </c>
      <c r="AC58" s="40">
        <f t="shared" si="26"/>
        <v>400</v>
      </c>
      <c r="AD58" s="40">
        <f t="shared" si="26"/>
        <v>400</v>
      </c>
      <c r="AE58" s="40">
        <f t="shared" si="26"/>
        <v>400</v>
      </c>
      <c r="AF58" s="40">
        <f t="shared" si="26"/>
        <v>400</v>
      </c>
      <c r="AG58" s="40">
        <f t="shared" si="26"/>
        <v>400</v>
      </c>
      <c r="AH58" s="40">
        <f t="shared" si="26"/>
        <v>400</v>
      </c>
      <c r="AI58" s="40">
        <f t="shared" si="26"/>
        <v>400</v>
      </c>
      <c r="AJ58" s="40">
        <f t="shared" si="26"/>
        <v>400</v>
      </c>
      <c r="AK58" s="40">
        <f t="shared" si="26"/>
        <v>400</v>
      </c>
      <c r="AL58" s="40">
        <f t="shared" si="26"/>
        <v>400</v>
      </c>
      <c r="AM58" s="40">
        <f t="shared" si="26"/>
        <v>400</v>
      </c>
      <c r="AN58" s="40">
        <f t="shared" si="26"/>
        <v>400</v>
      </c>
      <c r="AO58" s="40">
        <f t="shared" si="26"/>
        <v>400</v>
      </c>
      <c r="AP58" s="40">
        <f t="shared" si="26"/>
        <v>400</v>
      </c>
      <c r="AQ58" s="40">
        <f t="shared" si="26"/>
        <v>400</v>
      </c>
      <c r="AR58" s="40">
        <f t="shared" si="26"/>
        <v>400</v>
      </c>
    </row>
    <row r="60">
      <c r="B60" s="10" t="s">
        <v>90</v>
      </c>
    </row>
    <row r="61">
      <c r="B61" s="37" t="s">
        <v>81</v>
      </c>
      <c r="C61" s="38"/>
      <c r="D61" s="39"/>
      <c r="F61" s="33" t="s">
        <v>74</v>
      </c>
      <c r="G61" s="34">
        <f t="shared" ref="G61:G66" si="28">sum(I61:AR61)</f>
        <v>17600</v>
      </c>
      <c r="I61" s="28">
        <v>100.0</v>
      </c>
      <c r="J61" s="28">
        <v>500.0</v>
      </c>
      <c r="K61" s="28">
        <f t="shared" ref="K61:AR61" si="27">J61</f>
        <v>500</v>
      </c>
      <c r="L61" s="28">
        <f t="shared" si="27"/>
        <v>500</v>
      </c>
      <c r="M61" s="28">
        <f t="shared" si="27"/>
        <v>500</v>
      </c>
      <c r="N61" s="28">
        <f t="shared" si="27"/>
        <v>500</v>
      </c>
      <c r="O61" s="28">
        <f t="shared" si="27"/>
        <v>500</v>
      </c>
      <c r="P61" s="28">
        <f t="shared" si="27"/>
        <v>500</v>
      </c>
      <c r="Q61" s="28">
        <f t="shared" si="27"/>
        <v>500</v>
      </c>
      <c r="R61" s="28">
        <f t="shared" si="27"/>
        <v>500</v>
      </c>
      <c r="S61" s="28">
        <f t="shared" si="27"/>
        <v>500</v>
      </c>
      <c r="T61" s="28">
        <f t="shared" si="27"/>
        <v>500</v>
      </c>
      <c r="U61" s="28">
        <f t="shared" si="27"/>
        <v>500</v>
      </c>
      <c r="V61" s="28">
        <f t="shared" si="27"/>
        <v>500</v>
      </c>
      <c r="W61" s="28">
        <f t="shared" si="27"/>
        <v>500</v>
      </c>
      <c r="X61" s="28">
        <f t="shared" si="27"/>
        <v>500</v>
      </c>
      <c r="Y61" s="28">
        <f t="shared" si="27"/>
        <v>500</v>
      </c>
      <c r="Z61" s="28">
        <f t="shared" si="27"/>
        <v>500</v>
      </c>
      <c r="AA61" s="28">
        <f t="shared" si="27"/>
        <v>500</v>
      </c>
      <c r="AB61" s="28">
        <f t="shared" si="27"/>
        <v>500</v>
      </c>
      <c r="AC61" s="28">
        <f t="shared" si="27"/>
        <v>500</v>
      </c>
      <c r="AD61" s="28">
        <f t="shared" si="27"/>
        <v>500</v>
      </c>
      <c r="AE61" s="28">
        <f t="shared" si="27"/>
        <v>500</v>
      </c>
      <c r="AF61" s="28">
        <f t="shared" si="27"/>
        <v>500</v>
      </c>
      <c r="AG61" s="28">
        <f t="shared" si="27"/>
        <v>500</v>
      </c>
      <c r="AH61" s="28">
        <f t="shared" si="27"/>
        <v>500</v>
      </c>
      <c r="AI61" s="28">
        <f t="shared" si="27"/>
        <v>500</v>
      </c>
      <c r="AJ61" s="28">
        <f t="shared" si="27"/>
        <v>500</v>
      </c>
      <c r="AK61" s="28">
        <f t="shared" si="27"/>
        <v>500</v>
      </c>
      <c r="AL61" s="28">
        <f t="shared" si="27"/>
        <v>500</v>
      </c>
      <c r="AM61" s="28">
        <f t="shared" si="27"/>
        <v>500</v>
      </c>
      <c r="AN61" s="28">
        <f t="shared" si="27"/>
        <v>500</v>
      </c>
      <c r="AO61" s="28">
        <f t="shared" si="27"/>
        <v>500</v>
      </c>
      <c r="AP61" s="28">
        <f t="shared" si="27"/>
        <v>500</v>
      </c>
      <c r="AQ61" s="28">
        <f t="shared" si="27"/>
        <v>500</v>
      </c>
      <c r="AR61" s="28">
        <f t="shared" si="27"/>
        <v>500</v>
      </c>
    </row>
    <row r="62">
      <c r="B62" s="37" t="s">
        <v>91</v>
      </c>
      <c r="C62" s="38"/>
      <c r="D62" s="39"/>
      <c r="F62" s="33" t="s">
        <v>74</v>
      </c>
      <c r="G62" s="34">
        <f t="shared" si="28"/>
        <v>100</v>
      </c>
      <c r="I62" s="28">
        <v>100.0</v>
      </c>
      <c r="J62" s="28"/>
      <c r="K62" s="28" t="str">
        <f t="shared" ref="K62:AR62" si="29">J62</f>
        <v/>
      </c>
      <c r="L62" s="28" t="str">
        <f t="shared" si="29"/>
        <v/>
      </c>
      <c r="M62" s="28" t="str">
        <f t="shared" si="29"/>
        <v/>
      </c>
      <c r="N62" s="28" t="str">
        <f t="shared" si="29"/>
        <v/>
      </c>
      <c r="O62" s="28" t="str">
        <f t="shared" si="29"/>
        <v/>
      </c>
      <c r="P62" s="28" t="str">
        <f t="shared" si="29"/>
        <v/>
      </c>
      <c r="Q62" s="28" t="str">
        <f t="shared" si="29"/>
        <v/>
      </c>
      <c r="R62" s="28" t="str">
        <f t="shared" si="29"/>
        <v/>
      </c>
      <c r="S62" s="28" t="str">
        <f t="shared" si="29"/>
        <v/>
      </c>
      <c r="T62" s="28" t="str">
        <f t="shared" si="29"/>
        <v/>
      </c>
      <c r="U62" s="28" t="str">
        <f t="shared" si="29"/>
        <v/>
      </c>
      <c r="V62" s="28" t="str">
        <f t="shared" si="29"/>
        <v/>
      </c>
      <c r="W62" s="28" t="str">
        <f t="shared" si="29"/>
        <v/>
      </c>
      <c r="X62" s="28" t="str">
        <f t="shared" si="29"/>
        <v/>
      </c>
      <c r="Y62" s="28" t="str">
        <f t="shared" si="29"/>
        <v/>
      </c>
      <c r="Z62" s="28" t="str">
        <f t="shared" si="29"/>
        <v/>
      </c>
      <c r="AA62" s="28" t="str">
        <f t="shared" si="29"/>
        <v/>
      </c>
      <c r="AB62" s="28" t="str">
        <f t="shared" si="29"/>
        <v/>
      </c>
      <c r="AC62" s="28" t="str">
        <f t="shared" si="29"/>
        <v/>
      </c>
      <c r="AD62" s="28" t="str">
        <f t="shared" si="29"/>
        <v/>
      </c>
      <c r="AE62" s="28" t="str">
        <f t="shared" si="29"/>
        <v/>
      </c>
      <c r="AF62" s="28" t="str">
        <f t="shared" si="29"/>
        <v/>
      </c>
      <c r="AG62" s="28" t="str">
        <f t="shared" si="29"/>
        <v/>
      </c>
      <c r="AH62" s="28" t="str">
        <f t="shared" si="29"/>
        <v/>
      </c>
      <c r="AI62" s="28" t="str">
        <f t="shared" si="29"/>
        <v/>
      </c>
      <c r="AJ62" s="28" t="str">
        <f t="shared" si="29"/>
        <v/>
      </c>
      <c r="AK62" s="28" t="str">
        <f t="shared" si="29"/>
        <v/>
      </c>
      <c r="AL62" s="28" t="str">
        <f t="shared" si="29"/>
        <v/>
      </c>
      <c r="AM62" s="28" t="str">
        <f t="shared" si="29"/>
        <v/>
      </c>
      <c r="AN62" s="28" t="str">
        <f t="shared" si="29"/>
        <v/>
      </c>
      <c r="AO62" s="28" t="str">
        <f t="shared" si="29"/>
        <v/>
      </c>
      <c r="AP62" s="28" t="str">
        <f t="shared" si="29"/>
        <v/>
      </c>
      <c r="AQ62" s="28" t="str">
        <f t="shared" si="29"/>
        <v/>
      </c>
      <c r="AR62" s="28" t="str">
        <f t="shared" si="29"/>
        <v/>
      </c>
    </row>
    <row r="63">
      <c r="B63" s="37" t="s">
        <v>82</v>
      </c>
      <c r="C63" s="38"/>
      <c r="D63" s="39"/>
      <c r="F63" s="33" t="s">
        <v>74</v>
      </c>
      <c r="G63" s="34">
        <f t="shared" si="28"/>
        <v>100</v>
      </c>
      <c r="I63" s="28">
        <v>100.0</v>
      </c>
      <c r="J63" s="28"/>
      <c r="K63" s="28" t="str">
        <f t="shared" ref="K63:AR63" si="30">J63</f>
        <v/>
      </c>
      <c r="L63" s="28" t="str">
        <f t="shared" si="30"/>
        <v/>
      </c>
      <c r="M63" s="28" t="str">
        <f t="shared" si="30"/>
        <v/>
      </c>
      <c r="N63" s="28" t="str">
        <f t="shared" si="30"/>
        <v/>
      </c>
      <c r="O63" s="28" t="str">
        <f t="shared" si="30"/>
        <v/>
      </c>
      <c r="P63" s="28" t="str">
        <f t="shared" si="30"/>
        <v/>
      </c>
      <c r="Q63" s="28" t="str">
        <f t="shared" si="30"/>
        <v/>
      </c>
      <c r="R63" s="28" t="str">
        <f t="shared" si="30"/>
        <v/>
      </c>
      <c r="S63" s="28" t="str">
        <f t="shared" si="30"/>
        <v/>
      </c>
      <c r="T63" s="28" t="str">
        <f t="shared" si="30"/>
        <v/>
      </c>
      <c r="U63" s="28" t="str">
        <f t="shared" si="30"/>
        <v/>
      </c>
      <c r="V63" s="28" t="str">
        <f t="shared" si="30"/>
        <v/>
      </c>
      <c r="W63" s="28" t="str">
        <f t="shared" si="30"/>
        <v/>
      </c>
      <c r="X63" s="28" t="str">
        <f t="shared" si="30"/>
        <v/>
      </c>
      <c r="Y63" s="28" t="str">
        <f t="shared" si="30"/>
        <v/>
      </c>
      <c r="Z63" s="28" t="str">
        <f t="shared" si="30"/>
        <v/>
      </c>
      <c r="AA63" s="28" t="str">
        <f t="shared" si="30"/>
        <v/>
      </c>
      <c r="AB63" s="28" t="str">
        <f t="shared" si="30"/>
        <v/>
      </c>
      <c r="AC63" s="28" t="str">
        <f t="shared" si="30"/>
        <v/>
      </c>
      <c r="AD63" s="28" t="str">
        <f t="shared" si="30"/>
        <v/>
      </c>
      <c r="AE63" s="28" t="str">
        <f t="shared" si="30"/>
        <v/>
      </c>
      <c r="AF63" s="28" t="str">
        <f t="shared" si="30"/>
        <v/>
      </c>
      <c r="AG63" s="28" t="str">
        <f t="shared" si="30"/>
        <v/>
      </c>
      <c r="AH63" s="28" t="str">
        <f t="shared" si="30"/>
        <v/>
      </c>
      <c r="AI63" s="28" t="str">
        <f t="shared" si="30"/>
        <v/>
      </c>
      <c r="AJ63" s="28" t="str">
        <f t="shared" si="30"/>
        <v/>
      </c>
      <c r="AK63" s="28" t="str">
        <f t="shared" si="30"/>
        <v/>
      </c>
      <c r="AL63" s="28" t="str">
        <f t="shared" si="30"/>
        <v/>
      </c>
      <c r="AM63" s="28" t="str">
        <f t="shared" si="30"/>
        <v/>
      </c>
      <c r="AN63" s="28" t="str">
        <f t="shared" si="30"/>
        <v/>
      </c>
      <c r="AO63" s="28" t="str">
        <f t="shared" si="30"/>
        <v/>
      </c>
      <c r="AP63" s="28" t="str">
        <f t="shared" si="30"/>
        <v/>
      </c>
      <c r="AQ63" s="28" t="str">
        <f t="shared" si="30"/>
        <v/>
      </c>
      <c r="AR63" s="28" t="str">
        <f t="shared" si="30"/>
        <v/>
      </c>
    </row>
    <row r="64">
      <c r="B64" s="37" t="s">
        <v>82</v>
      </c>
      <c r="C64" s="38"/>
      <c r="D64" s="39"/>
      <c r="F64" s="33" t="s">
        <v>74</v>
      </c>
      <c r="G64" s="34">
        <f t="shared" si="28"/>
        <v>100</v>
      </c>
      <c r="I64" s="28">
        <v>100.0</v>
      </c>
      <c r="J64" s="28"/>
      <c r="K64" s="28" t="str">
        <f t="shared" ref="K64:AR64" si="31">J64</f>
        <v/>
      </c>
      <c r="L64" s="28" t="str">
        <f t="shared" si="31"/>
        <v/>
      </c>
      <c r="M64" s="28" t="str">
        <f t="shared" si="31"/>
        <v/>
      </c>
      <c r="N64" s="28" t="str">
        <f t="shared" si="31"/>
        <v/>
      </c>
      <c r="O64" s="28" t="str">
        <f t="shared" si="31"/>
        <v/>
      </c>
      <c r="P64" s="28" t="str">
        <f t="shared" si="31"/>
        <v/>
      </c>
      <c r="Q64" s="28" t="str">
        <f t="shared" si="31"/>
        <v/>
      </c>
      <c r="R64" s="28" t="str">
        <f t="shared" si="31"/>
        <v/>
      </c>
      <c r="S64" s="28" t="str">
        <f t="shared" si="31"/>
        <v/>
      </c>
      <c r="T64" s="28" t="str">
        <f t="shared" si="31"/>
        <v/>
      </c>
      <c r="U64" s="28" t="str">
        <f t="shared" si="31"/>
        <v/>
      </c>
      <c r="V64" s="28" t="str">
        <f t="shared" si="31"/>
        <v/>
      </c>
      <c r="W64" s="28" t="str">
        <f t="shared" si="31"/>
        <v/>
      </c>
      <c r="X64" s="28" t="str">
        <f t="shared" si="31"/>
        <v/>
      </c>
      <c r="Y64" s="28" t="str">
        <f t="shared" si="31"/>
        <v/>
      </c>
      <c r="Z64" s="28" t="str">
        <f t="shared" si="31"/>
        <v/>
      </c>
      <c r="AA64" s="28" t="str">
        <f t="shared" si="31"/>
        <v/>
      </c>
      <c r="AB64" s="28" t="str">
        <f t="shared" si="31"/>
        <v/>
      </c>
      <c r="AC64" s="28" t="str">
        <f t="shared" si="31"/>
        <v/>
      </c>
      <c r="AD64" s="28" t="str">
        <f t="shared" si="31"/>
        <v/>
      </c>
      <c r="AE64" s="28" t="str">
        <f t="shared" si="31"/>
        <v/>
      </c>
      <c r="AF64" s="28" t="str">
        <f t="shared" si="31"/>
        <v/>
      </c>
      <c r="AG64" s="28" t="str">
        <f t="shared" si="31"/>
        <v/>
      </c>
      <c r="AH64" s="28" t="str">
        <f t="shared" si="31"/>
        <v/>
      </c>
      <c r="AI64" s="28" t="str">
        <f t="shared" si="31"/>
        <v/>
      </c>
      <c r="AJ64" s="28" t="str">
        <f t="shared" si="31"/>
        <v/>
      </c>
      <c r="AK64" s="28" t="str">
        <f t="shared" si="31"/>
        <v/>
      </c>
      <c r="AL64" s="28" t="str">
        <f t="shared" si="31"/>
        <v/>
      </c>
      <c r="AM64" s="28" t="str">
        <f t="shared" si="31"/>
        <v/>
      </c>
      <c r="AN64" s="28" t="str">
        <f t="shared" si="31"/>
        <v/>
      </c>
      <c r="AO64" s="28" t="str">
        <f t="shared" si="31"/>
        <v/>
      </c>
      <c r="AP64" s="28" t="str">
        <f t="shared" si="31"/>
        <v/>
      </c>
      <c r="AQ64" s="28" t="str">
        <f t="shared" si="31"/>
        <v/>
      </c>
      <c r="AR64" s="28" t="str">
        <f t="shared" si="31"/>
        <v/>
      </c>
    </row>
    <row r="65">
      <c r="B65" s="37" t="s">
        <v>82</v>
      </c>
      <c r="C65" s="38"/>
      <c r="D65" s="39"/>
      <c r="F65" s="33" t="s">
        <v>74</v>
      </c>
      <c r="G65" s="34">
        <f t="shared" si="28"/>
        <v>100</v>
      </c>
      <c r="I65" s="28">
        <v>100.0</v>
      </c>
      <c r="J65" s="28"/>
      <c r="K65" s="28" t="str">
        <f t="shared" ref="K65:AR65" si="32">J65</f>
        <v/>
      </c>
      <c r="L65" s="28" t="str">
        <f t="shared" si="32"/>
        <v/>
      </c>
      <c r="M65" s="28" t="str">
        <f t="shared" si="32"/>
        <v/>
      </c>
      <c r="N65" s="28" t="str">
        <f t="shared" si="32"/>
        <v/>
      </c>
      <c r="O65" s="28" t="str">
        <f t="shared" si="32"/>
        <v/>
      </c>
      <c r="P65" s="28" t="str">
        <f t="shared" si="32"/>
        <v/>
      </c>
      <c r="Q65" s="28" t="str">
        <f t="shared" si="32"/>
        <v/>
      </c>
      <c r="R65" s="28" t="str">
        <f t="shared" si="32"/>
        <v/>
      </c>
      <c r="S65" s="28" t="str">
        <f t="shared" si="32"/>
        <v/>
      </c>
      <c r="T65" s="28" t="str">
        <f t="shared" si="32"/>
        <v/>
      </c>
      <c r="U65" s="28" t="str">
        <f t="shared" si="32"/>
        <v/>
      </c>
      <c r="V65" s="28" t="str">
        <f t="shared" si="32"/>
        <v/>
      </c>
      <c r="W65" s="28" t="str">
        <f t="shared" si="32"/>
        <v/>
      </c>
      <c r="X65" s="28" t="str">
        <f t="shared" si="32"/>
        <v/>
      </c>
      <c r="Y65" s="28" t="str">
        <f t="shared" si="32"/>
        <v/>
      </c>
      <c r="Z65" s="28" t="str">
        <f t="shared" si="32"/>
        <v/>
      </c>
      <c r="AA65" s="28" t="str">
        <f t="shared" si="32"/>
        <v/>
      </c>
      <c r="AB65" s="28" t="str">
        <f t="shared" si="32"/>
        <v/>
      </c>
      <c r="AC65" s="28" t="str">
        <f t="shared" si="32"/>
        <v/>
      </c>
      <c r="AD65" s="28" t="str">
        <f t="shared" si="32"/>
        <v/>
      </c>
      <c r="AE65" s="28" t="str">
        <f t="shared" si="32"/>
        <v/>
      </c>
      <c r="AF65" s="28" t="str">
        <f t="shared" si="32"/>
        <v/>
      </c>
      <c r="AG65" s="28" t="str">
        <f t="shared" si="32"/>
        <v/>
      </c>
      <c r="AH65" s="28" t="str">
        <f t="shared" si="32"/>
        <v/>
      </c>
      <c r="AI65" s="28" t="str">
        <f t="shared" si="32"/>
        <v/>
      </c>
      <c r="AJ65" s="28" t="str">
        <f t="shared" si="32"/>
        <v/>
      </c>
      <c r="AK65" s="28" t="str">
        <f t="shared" si="32"/>
        <v/>
      </c>
      <c r="AL65" s="28" t="str">
        <f t="shared" si="32"/>
        <v/>
      </c>
      <c r="AM65" s="28" t="str">
        <f t="shared" si="32"/>
        <v/>
      </c>
      <c r="AN65" s="28" t="str">
        <f t="shared" si="32"/>
        <v/>
      </c>
      <c r="AO65" s="28" t="str">
        <f t="shared" si="32"/>
        <v/>
      </c>
      <c r="AP65" s="28" t="str">
        <f t="shared" si="32"/>
        <v/>
      </c>
      <c r="AQ65" s="28" t="str">
        <f t="shared" si="32"/>
        <v/>
      </c>
      <c r="AR65" s="28" t="str">
        <f t="shared" si="32"/>
        <v/>
      </c>
    </row>
    <row r="66">
      <c r="A66" s="32"/>
      <c r="B66" s="10" t="s">
        <v>92</v>
      </c>
      <c r="C66" s="32"/>
      <c r="D66" s="32"/>
      <c r="F66" s="35" t="s">
        <v>74</v>
      </c>
      <c r="G66" s="40">
        <f t="shared" si="28"/>
        <v>18000</v>
      </c>
      <c r="H66" s="32"/>
      <c r="I66" s="40">
        <f t="shared" ref="I66:AR66" si="33">sum(I61:I65)</f>
        <v>500</v>
      </c>
      <c r="J66" s="40">
        <f t="shared" si="33"/>
        <v>500</v>
      </c>
      <c r="K66" s="40">
        <f t="shared" si="33"/>
        <v>500</v>
      </c>
      <c r="L66" s="40">
        <f t="shared" si="33"/>
        <v>500</v>
      </c>
      <c r="M66" s="40">
        <f t="shared" si="33"/>
        <v>500</v>
      </c>
      <c r="N66" s="40">
        <f t="shared" si="33"/>
        <v>500</v>
      </c>
      <c r="O66" s="40">
        <f t="shared" si="33"/>
        <v>500</v>
      </c>
      <c r="P66" s="40">
        <f t="shared" si="33"/>
        <v>500</v>
      </c>
      <c r="Q66" s="40">
        <f t="shared" si="33"/>
        <v>500</v>
      </c>
      <c r="R66" s="40">
        <f t="shared" si="33"/>
        <v>500</v>
      </c>
      <c r="S66" s="40">
        <f t="shared" si="33"/>
        <v>500</v>
      </c>
      <c r="T66" s="40">
        <f t="shared" si="33"/>
        <v>500</v>
      </c>
      <c r="U66" s="40">
        <f t="shared" si="33"/>
        <v>500</v>
      </c>
      <c r="V66" s="40">
        <f t="shared" si="33"/>
        <v>500</v>
      </c>
      <c r="W66" s="40">
        <f t="shared" si="33"/>
        <v>500</v>
      </c>
      <c r="X66" s="40">
        <f t="shared" si="33"/>
        <v>500</v>
      </c>
      <c r="Y66" s="40">
        <f t="shared" si="33"/>
        <v>500</v>
      </c>
      <c r="Z66" s="40">
        <f t="shared" si="33"/>
        <v>500</v>
      </c>
      <c r="AA66" s="40">
        <f t="shared" si="33"/>
        <v>500</v>
      </c>
      <c r="AB66" s="40">
        <f t="shared" si="33"/>
        <v>500</v>
      </c>
      <c r="AC66" s="40">
        <f t="shared" si="33"/>
        <v>500</v>
      </c>
      <c r="AD66" s="40">
        <f t="shared" si="33"/>
        <v>500</v>
      </c>
      <c r="AE66" s="40">
        <f t="shared" si="33"/>
        <v>500</v>
      </c>
      <c r="AF66" s="40">
        <f t="shared" si="33"/>
        <v>500</v>
      </c>
      <c r="AG66" s="40">
        <f t="shared" si="33"/>
        <v>500</v>
      </c>
      <c r="AH66" s="40">
        <f t="shared" si="33"/>
        <v>500</v>
      </c>
      <c r="AI66" s="40">
        <f t="shared" si="33"/>
        <v>500</v>
      </c>
      <c r="AJ66" s="40">
        <f t="shared" si="33"/>
        <v>500</v>
      </c>
      <c r="AK66" s="40">
        <f t="shared" si="33"/>
        <v>500</v>
      </c>
      <c r="AL66" s="40">
        <f t="shared" si="33"/>
        <v>500</v>
      </c>
      <c r="AM66" s="40">
        <f t="shared" si="33"/>
        <v>500</v>
      </c>
      <c r="AN66" s="40">
        <f t="shared" si="33"/>
        <v>500</v>
      </c>
      <c r="AO66" s="40">
        <f t="shared" si="33"/>
        <v>500</v>
      </c>
      <c r="AP66" s="40">
        <f t="shared" si="33"/>
        <v>500</v>
      </c>
      <c r="AQ66" s="40">
        <f t="shared" si="33"/>
        <v>500</v>
      </c>
      <c r="AR66" s="40">
        <f t="shared" si="33"/>
        <v>500</v>
      </c>
    </row>
    <row r="68">
      <c r="B68" s="10" t="s">
        <v>93</v>
      </c>
    </row>
    <row r="69">
      <c r="B69" s="13" t="s">
        <v>94</v>
      </c>
      <c r="F69" s="33" t="s">
        <v>74</v>
      </c>
      <c r="G69" s="34">
        <f t="shared" ref="G69:G70" si="35">sum(I69:AR69)</f>
        <v>24600</v>
      </c>
      <c r="I69" s="28">
        <v>100.0</v>
      </c>
      <c r="J69" s="28">
        <v>700.0</v>
      </c>
      <c r="K69" s="28">
        <f t="shared" ref="K69:AR69" si="34">J69</f>
        <v>700</v>
      </c>
      <c r="L69" s="28">
        <f t="shared" si="34"/>
        <v>700</v>
      </c>
      <c r="M69" s="28">
        <f t="shared" si="34"/>
        <v>700</v>
      </c>
      <c r="N69" s="28">
        <f t="shared" si="34"/>
        <v>700</v>
      </c>
      <c r="O69" s="28">
        <f t="shared" si="34"/>
        <v>700</v>
      </c>
      <c r="P69" s="28">
        <f t="shared" si="34"/>
        <v>700</v>
      </c>
      <c r="Q69" s="28">
        <f t="shared" si="34"/>
        <v>700</v>
      </c>
      <c r="R69" s="28">
        <f t="shared" si="34"/>
        <v>700</v>
      </c>
      <c r="S69" s="28">
        <f t="shared" si="34"/>
        <v>700</v>
      </c>
      <c r="T69" s="28">
        <f t="shared" si="34"/>
        <v>700</v>
      </c>
      <c r="U69" s="28">
        <f t="shared" si="34"/>
        <v>700</v>
      </c>
      <c r="V69" s="28">
        <f t="shared" si="34"/>
        <v>700</v>
      </c>
      <c r="W69" s="28">
        <f t="shared" si="34"/>
        <v>700</v>
      </c>
      <c r="X69" s="28">
        <f t="shared" si="34"/>
        <v>700</v>
      </c>
      <c r="Y69" s="28">
        <f t="shared" si="34"/>
        <v>700</v>
      </c>
      <c r="Z69" s="28">
        <f t="shared" si="34"/>
        <v>700</v>
      </c>
      <c r="AA69" s="28">
        <f t="shared" si="34"/>
        <v>700</v>
      </c>
      <c r="AB69" s="28">
        <f t="shared" si="34"/>
        <v>700</v>
      </c>
      <c r="AC69" s="28">
        <f t="shared" si="34"/>
        <v>700</v>
      </c>
      <c r="AD69" s="28">
        <f t="shared" si="34"/>
        <v>700</v>
      </c>
      <c r="AE69" s="28">
        <f t="shared" si="34"/>
        <v>700</v>
      </c>
      <c r="AF69" s="28">
        <f t="shared" si="34"/>
        <v>700</v>
      </c>
      <c r="AG69" s="28">
        <f t="shared" si="34"/>
        <v>700</v>
      </c>
      <c r="AH69" s="28">
        <f t="shared" si="34"/>
        <v>700</v>
      </c>
      <c r="AI69" s="28">
        <f t="shared" si="34"/>
        <v>700</v>
      </c>
      <c r="AJ69" s="28">
        <f t="shared" si="34"/>
        <v>700</v>
      </c>
      <c r="AK69" s="28">
        <f t="shared" si="34"/>
        <v>700</v>
      </c>
      <c r="AL69" s="28">
        <f t="shared" si="34"/>
        <v>700</v>
      </c>
      <c r="AM69" s="28">
        <f t="shared" si="34"/>
        <v>700</v>
      </c>
      <c r="AN69" s="28">
        <f t="shared" si="34"/>
        <v>700</v>
      </c>
      <c r="AO69" s="28">
        <f t="shared" si="34"/>
        <v>700</v>
      </c>
      <c r="AP69" s="28">
        <f t="shared" si="34"/>
        <v>700</v>
      </c>
      <c r="AQ69" s="28">
        <f t="shared" si="34"/>
        <v>700</v>
      </c>
      <c r="AR69" s="28">
        <f t="shared" si="34"/>
        <v>700</v>
      </c>
    </row>
    <row r="70">
      <c r="B70" s="13" t="s">
        <v>95</v>
      </c>
      <c r="F70" s="33" t="s">
        <v>74</v>
      </c>
      <c r="G70" s="34">
        <f t="shared" si="35"/>
        <v>28100</v>
      </c>
      <c r="I70" s="28">
        <v>100.0</v>
      </c>
      <c r="J70" s="28">
        <v>800.0</v>
      </c>
      <c r="K70" s="28">
        <f t="shared" ref="K70:AR70" si="36">J70</f>
        <v>800</v>
      </c>
      <c r="L70" s="28">
        <f t="shared" si="36"/>
        <v>800</v>
      </c>
      <c r="M70" s="28">
        <f t="shared" si="36"/>
        <v>800</v>
      </c>
      <c r="N70" s="28">
        <f t="shared" si="36"/>
        <v>800</v>
      </c>
      <c r="O70" s="28">
        <f t="shared" si="36"/>
        <v>800</v>
      </c>
      <c r="P70" s="28">
        <f t="shared" si="36"/>
        <v>800</v>
      </c>
      <c r="Q70" s="28">
        <f t="shared" si="36"/>
        <v>800</v>
      </c>
      <c r="R70" s="28">
        <f t="shared" si="36"/>
        <v>800</v>
      </c>
      <c r="S70" s="28">
        <f t="shared" si="36"/>
        <v>800</v>
      </c>
      <c r="T70" s="28">
        <f t="shared" si="36"/>
        <v>800</v>
      </c>
      <c r="U70" s="28">
        <f t="shared" si="36"/>
        <v>800</v>
      </c>
      <c r="V70" s="28">
        <f t="shared" si="36"/>
        <v>800</v>
      </c>
      <c r="W70" s="28">
        <f t="shared" si="36"/>
        <v>800</v>
      </c>
      <c r="X70" s="28">
        <f t="shared" si="36"/>
        <v>800</v>
      </c>
      <c r="Y70" s="28">
        <f t="shared" si="36"/>
        <v>800</v>
      </c>
      <c r="Z70" s="28">
        <f t="shared" si="36"/>
        <v>800</v>
      </c>
      <c r="AA70" s="28">
        <f t="shared" si="36"/>
        <v>800</v>
      </c>
      <c r="AB70" s="28">
        <f t="shared" si="36"/>
        <v>800</v>
      </c>
      <c r="AC70" s="28">
        <f t="shared" si="36"/>
        <v>800</v>
      </c>
      <c r="AD70" s="28">
        <f t="shared" si="36"/>
        <v>800</v>
      </c>
      <c r="AE70" s="28">
        <f t="shared" si="36"/>
        <v>800</v>
      </c>
      <c r="AF70" s="28">
        <f t="shared" si="36"/>
        <v>800</v>
      </c>
      <c r="AG70" s="28">
        <f t="shared" si="36"/>
        <v>800</v>
      </c>
      <c r="AH70" s="28">
        <f t="shared" si="36"/>
        <v>800</v>
      </c>
      <c r="AI70" s="28">
        <f t="shared" si="36"/>
        <v>800</v>
      </c>
      <c r="AJ70" s="28">
        <f t="shared" si="36"/>
        <v>800</v>
      </c>
      <c r="AK70" s="28">
        <f t="shared" si="36"/>
        <v>800</v>
      </c>
      <c r="AL70" s="28">
        <f t="shared" si="36"/>
        <v>800</v>
      </c>
      <c r="AM70" s="28">
        <f t="shared" si="36"/>
        <v>800</v>
      </c>
      <c r="AN70" s="28">
        <f t="shared" si="36"/>
        <v>800</v>
      </c>
      <c r="AO70" s="28">
        <f t="shared" si="36"/>
        <v>800</v>
      </c>
      <c r="AP70" s="28">
        <f t="shared" si="36"/>
        <v>800</v>
      </c>
      <c r="AQ70" s="28">
        <f t="shared" si="36"/>
        <v>800</v>
      </c>
      <c r="AR70" s="28">
        <f t="shared" si="36"/>
        <v>800</v>
      </c>
    </row>
    <row r="71">
      <c r="B71" s="41" t="s">
        <v>93</v>
      </c>
    </row>
    <row r="72">
      <c r="B72" s="37" t="s">
        <v>81</v>
      </c>
      <c r="C72" s="38"/>
      <c r="D72" s="39"/>
      <c r="F72" s="33" t="s">
        <v>74</v>
      </c>
      <c r="G72" s="34">
        <f t="shared" ref="G72:G77" si="38">sum(I72:AR72)</f>
        <v>31600</v>
      </c>
      <c r="I72" s="28">
        <v>100.0</v>
      </c>
      <c r="J72" s="28">
        <v>900.0</v>
      </c>
      <c r="K72" s="28">
        <f t="shared" ref="K72:AR72" si="37">J72</f>
        <v>900</v>
      </c>
      <c r="L72" s="28">
        <f t="shared" si="37"/>
        <v>900</v>
      </c>
      <c r="M72" s="28">
        <f t="shared" si="37"/>
        <v>900</v>
      </c>
      <c r="N72" s="28">
        <f t="shared" si="37"/>
        <v>900</v>
      </c>
      <c r="O72" s="28">
        <f t="shared" si="37"/>
        <v>900</v>
      </c>
      <c r="P72" s="28">
        <f t="shared" si="37"/>
        <v>900</v>
      </c>
      <c r="Q72" s="28">
        <f t="shared" si="37"/>
        <v>900</v>
      </c>
      <c r="R72" s="28">
        <f t="shared" si="37"/>
        <v>900</v>
      </c>
      <c r="S72" s="28">
        <f t="shared" si="37"/>
        <v>900</v>
      </c>
      <c r="T72" s="28">
        <f t="shared" si="37"/>
        <v>900</v>
      </c>
      <c r="U72" s="28">
        <f t="shared" si="37"/>
        <v>900</v>
      </c>
      <c r="V72" s="28">
        <f t="shared" si="37"/>
        <v>900</v>
      </c>
      <c r="W72" s="28">
        <f t="shared" si="37"/>
        <v>900</v>
      </c>
      <c r="X72" s="28">
        <f t="shared" si="37"/>
        <v>900</v>
      </c>
      <c r="Y72" s="28">
        <f t="shared" si="37"/>
        <v>900</v>
      </c>
      <c r="Z72" s="28">
        <f t="shared" si="37"/>
        <v>900</v>
      </c>
      <c r="AA72" s="28">
        <f t="shared" si="37"/>
        <v>900</v>
      </c>
      <c r="AB72" s="28">
        <f t="shared" si="37"/>
        <v>900</v>
      </c>
      <c r="AC72" s="28">
        <f t="shared" si="37"/>
        <v>900</v>
      </c>
      <c r="AD72" s="28">
        <f t="shared" si="37"/>
        <v>900</v>
      </c>
      <c r="AE72" s="28">
        <f t="shared" si="37"/>
        <v>900</v>
      </c>
      <c r="AF72" s="28">
        <f t="shared" si="37"/>
        <v>900</v>
      </c>
      <c r="AG72" s="28">
        <f t="shared" si="37"/>
        <v>900</v>
      </c>
      <c r="AH72" s="28">
        <f t="shared" si="37"/>
        <v>900</v>
      </c>
      <c r="AI72" s="28">
        <f t="shared" si="37"/>
        <v>900</v>
      </c>
      <c r="AJ72" s="28">
        <f t="shared" si="37"/>
        <v>900</v>
      </c>
      <c r="AK72" s="28">
        <f t="shared" si="37"/>
        <v>900</v>
      </c>
      <c r="AL72" s="28">
        <f t="shared" si="37"/>
        <v>900</v>
      </c>
      <c r="AM72" s="28">
        <f t="shared" si="37"/>
        <v>900</v>
      </c>
      <c r="AN72" s="28">
        <f t="shared" si="37"/>
        <v>900</v>
      </c>
      <c r="AO72" s="28">
        <f t="shared" si="37"/>
        <v>900</v>
      </c>
      <c r="AP72" s="28">
        <f t="shared" si="37"/>
        <v>900</v>
      </c>
      <c r="AQ72" s="28">
        <f t="shared" si="37"/>
        <v>900</v>
      </c>
      <c r="AR72" s="28">
        <f t="shared" si="37"/>
        <v>900</v>
      </c>
    </row>
    <row r="73">
      <c r="B73" s="37" t="s">
        <v>91</v>
      </c>
      <c r="C73" s="38"/>
      <c r="D73" s="39"/>
      <c r="F73" s="33" t="s">
        <v>74</v>
      </c>
      <c r="G73" s="34">
        <f t="shared" si="38"/>
        <v>100</v>
      </c>
      <c r="I73" s="28">
        <v>100.0</v>
      </c>
      <c r="J73" s="28"/>
      <c r="K73" s="28" t="str">
        <f t="shared" ref="K73:AR73" si="39">J73</f>
        <v/>
      </c>
      <c r="L73" s="28" t="str">
        <f t="shared" si="39"/>
        <v/>
      </c>
      <c r="M73" s="28" t="str">
        <f t="shared" si="39"/>
        <v/>
      </c>
      <c r="N73" s="28" t="str">
        <f t="shared" si="39"/>
        <v/>
      </c>
      <c r="O73" s="28" t="str">
        <f t="shared" si="39"/>
        <v/>
      </c>
      <c r="P73" s="28" t="str">
        <f t="shared" si="39"/>
        <v/>
      </c>
      <c r="Q73" s="28" t="str">
        <f t="shared" si="39"/>
        <v/>
      </c>
      <c r="R73" s="28" t="str">
        <f t="shared" si="39"/>
        <v/>
      </c>
      <c r="S73" s="28" t="str">
        <f t="shared" si="39"/>
        <v/>
      </c>
      <c r="T73" s="28" t="str">
        <f t="shared" si="39"/>
        <v/>
      </c>
      <c r="U73" s="28" t="str">
        <f t="shared" si="39"/>
        <v/>
      </c>
      <c r="V73" s="28" t="str">
        <f t="shared" si="39"/>
        <v/>
      </c>
      <c r="W73" s="28" t="str">
        <f t="shared" si="39"/>
        <v/>
      </c>
      <c r="X73" s="28" t="str">
        <f t="shared" si="39"/>
        <v/>
      </c>
      <c r="Y73" s="28" t="str">
        <f t="shared" si="39"/>
        <v/>
      </c>
      <c r="Z73" s="28" t="str">
        <f t="shared" si="39"/>
        <v/>
      </c>
      <c r="AA73" s="28" t="str">
        <f t="shared" si="39"/>
        <v/>
      </c>
      <c r="AB73" s="28" t="str">
        <f t="shared" si="39"/>
        <v/>
      </c>
      <c r="AC73" s="28" t="str">
        <f t="shared" si="39"/>
        <v/>
      </c>
      <c r="AD73" s="28" t="str">
        <f t="shared" si="39"/>
        <v/>
      </c>
      <c r="AE73" s="28" t="str">
        <f t="shared" si="39"/>
        <v/>
      </c>
      <c r="AF73" s="28" t="str">
        <f t="shared" si="39"/>
        <v/>
      </c>
      <c r="AG73" s="28" t="str">
        <f t="shared" si="39"/>
        <v/>
      </c>
      <c r="AH73" s="28" t="str">
        <f t="shared" si="39"/>
        <v/>
      </c>
      <c r="AI73" s="28" t="str">
        <f t="shared" si="39"/>
        <v/>
      </c>
      <c r="AJ73" s="28" t="str">
        <f t="shared" si="39"/>
        <v/>
      </c>
      <c r="AK73" s="28" t="str">
        <f t="shared" si="39"/>
        <v/>
      </c>
      <c r="AL73" s="28" t="str">
        <f t="shared" si="39"/>
        <v/>
      </c>
      <c r="AM73" s="28" t="str">
        <f t="shared" si="39"/>
        <v/>
      </c>
      <c r="AN73" s="28" t="str">
        <f t="shared" si="39"/>
        <v/>
      </c>
      <c r="AO73" s="28" t="str">
        <f t="shared" si="39"/>
        <v/>
      </c>
      <c r="AP73" s="28" t="str">
        <f t="shared" si="39"/>
        <v/>
      </c>
      <c r="AQ73" s="28" t="str">
        <f t="shared" si="39"/>
        <v/>
      </c>
      <c r="AR73" s="28" t="str">
        <f t="shared" si="39"/>
        <v/>
      </c>
    </row>
    <row r="74">
      <c r="B74" s="37" t="s">
        <v>82</v>
      </c>
      <c r="C74" s="38"/>
      <c r="D74" s="39"/>
      <c r="F74" s="33" t="s">
        <v>74</v>
      </c>
      <c r="G74" s="34">
        <f t="shared" si="38"/>
        <v>100</v>
      </c>
      <c r="I74" s="28">
        <v>100.0</v>
      </c>
      <c r="J74" s="28"/>
      <c r="K74" s="28" t="str">
        <f t="shared" ref="K74:AR74" si="40">J74</f>
        <v/>
      </c>
      <c r="L74" s="28" t="str">
        <f t="shared" si="40"/>
        <v/>
      </c>
      <c r="M74" s="28" t="str">
        <f t="shared" si="40"/>
        <v/>
      </c>
      <c r="N74" s="28" t="str">
        <f t="shared" si="40"/>
        <v/>
      </c>
      <c r="O74" s="28" t="str">
        <f t="shared" si="40"/>
        <v/>
      </c>
      <c r="P74" s="28" t="str">
        <f t="shared" si="40"/>
        <v/>
      </c>
      <c r="Q74" s="28" t="str">
        <f t="shared" si="40"/>
        <v/>
      </c>
      <c r="R74" s="28" t="str">
        <f t="shared" si="40"/>
        <v/>
      </c>
      <c r="S74" s="28" t="str">
        <f t="shared" si="40"/>
        <v/>
      </c>
      <c r="T74" s="28" t="str">
        <f t="shared" si="40"/>
        <v/>
      </c>
      <c r="U74" s="28" t="str">
        <f t="shared" si="40"/>
        <v/>
      </c>
      <c r="V74" s="28" t="str">
        <f t="shared" si="40"/>
        <v/>
      </c>
      <c r="W74" s="28" t="str">
        <f t="shared" si="40"/>
        <v/>
      </c>
      <c r="X74" s="28" t="str">
        <f t="shared" si="40"/>
        <v/>
      </c>
      <c r="Y74" s="28" t="str">
        <f t="shared" si="40"/>
        <v/>
      </c>
      <c r="Z74" s="28" t="str">
        <f t="shared" si="40"/>
        <v/>
      </c>
      <c r="AA74" s="28" t="str">
        <f t="shared" si="40"/>
        <v/>
      </c>
      <c r="AB74" s="28" t="str">
        <f t="shared" si="40"/>
        <v/>
      </c>
      <c r="AC74" s="28" t="str">
        <f t="shared" si="40"/>
        <v/>
      </c>
      <c r="AD74" s="28" t="str">
        <f t="shared" si="40"/>
        <v/>
      </c>
      <c r="AE74" s="28" t="str">
        <f t="shared" si="40"/>
        <v/>
      </c>
      <c r="AF74" s="28" t="str">
        <f t="shared" si="40"/>
        <v/>
      </c>
      <c r="AG74" s="28" t="str">
        <f t="shared" si="40"/>
        <v/>
      </c>
      <c r="AH74" s="28" t="str">
        <f t="shared" si="40"/>
        <v/>
      </c>
      <c r="AI74" s="28" t="str">
        <f t="shared" si="40"/>
        <v/>
      </c>
      <c r="AJ74" s="28" t="str">
        <f t="shared" si="40"/>
        <v/>
      </c>
      <c r="AK74" s="28" t="str">
        <f t="shared" si="40"/>
        <v/>
      </c>
      <c r="AL74" s="28" t="str">
        <f t="shared" si="40"/>
        <v/>
      </c>
      <c r="AM74" s="28" t="str">
        <f t="shared" si="40"/>
        <v/>
      </c>
      <c r="AN74" s="28" t="str">
        <f t="shared" si="40"/>
        <v/>
      </c>
      <c r="AO74" s="28" t="str">
        <f t="shared" si="40"/>
        <v/>
      </c>
      <c r="AP74" s="28" t="str">
        <f t="shared" si="40"/>
        <v/>
      </c>
      <c r="AQ74" s="28" t="str">
        <f t="shared" si="40"/>
        <v/>
      </c>
      <c r="AR74" s="28" t="str">
        <f t="shared" si="40"/>
        <v/>
      </c>
    </row>
    <row r="75">
      <c r="B75" s="37" t="s">
        <v>82</v>
      </c>
      <c r="C75" s="38"/>
      <c r="D75" s="39"/>
      <c r="F75" s="33" t="s">
        <v>74</v>
      </c>
      <c r="G75" s="34">
        <f t="shared" si="38"/>
        <v>100</v>
      </c>
      <c r="I75" s="28">
        <v>100.0</v>
      </c>
      <c r="J75" s="28"/>
      <c r="K75" s="28" t="str">
        <f t="shared" ref="K75:AR75" si="41">J75</f>
        <v/>
      </c>
      <c r="L75" s="28" t="str">
        <f t="shared" si="41"/>
        <v/>
      </c>
      <c r="M75" s="28" t="str">
        <f t="shared" si="41"/>
        <v/>
      </c>
      <c r="N75" s="28" t="str">
        <f t="shared" si="41"/>
        <v/>
      </c>
      <c r="O75" s="28" t="str">
        <f t="shared" si="41"/>
        <v/>
      </c>
      <c r="P75" s="28" t="str">
        <f t="shared" si="41"/>
        <v/>
      </c>
      <c r="Q75" s="28" t="str">
        <f t="shared" si="41"/>
        <v/>
      </c>
      <c r="R75" s="28" t="str">
        <f t="shared" si="41"/>
        <v/>
      </c>
      <c r="S75" s="28" t="str">
        <f t="shared" si="41"/>
        <v/>
      </c>
      <c r="T75" s="28" t="str">
        <f t="shared" si="41"/>
        <v/>
      </c>
      <c r="U75" s="28" t="str">
        <f t="shared" si="41"/>
        <v/>
      </c>
      <c r="V75" s="28" t="str">
        <f t="shared" si="41"/>
        <v/>
      </c>
      <c r="W75" s="28" t="str">
        <f t="shared" si="41"/>
        <v/>
      </c>
      <c r="X75" s="28" t="str">
        <f t="shared" si="41"/>
        <v/>
      </c>
      <c r="Y75" s="28" t="str">
        <f t="shared" si="41"/>
        <v/>
      </c>
      <c r="Z75" s="28" t="str">
        <f t="shared" si="41"/>
        <v/>
      </c>
      <c r="AA75" s="28" t="str">
        <f t="shared" si="41"/>
        <v/>
      </c>
      <c r="AB75" s="28" t="str">
        <f t="shared" si="41"/>
        <v/>
      </c>
      <c r="AC75" s="28" t="str">
        <f t="shared" si="41"/>
        <v/>
      </c>
      <c r="AD75" s="28" t="str">
        <f t="shared" si="41"/>
        <v/>
      </c>
      <c r="AE75" s="28" t="str">
        <f t="shared" si="41"/>
        <v/>
      </c>
      <c r="AF75" s="28" t="str">
        <f t="shared" si="41"/>
        <v/>
      </c>
      <c r="AG75" s="28" t="str">
        <f t="shared" si="41"/>
        <v/>
      </c>
      <c r="AH75" s="28" t="str">
        <f t="shared" si="41"/>
        <v/>
      </c>
      <c r="AI75" s="28" t="str">
        <f t="shared" si="41"/>
        <v/>
      </c>
      <c r="AJ75" s="28" t="str">
        <f t="shared" si="41"/>
        <v/>
      </c>
      <c r="AK75" s="28" t="str">
        <f t="shared" si="41"/>
        <v/>
      </c>
      <c r="AL75" s="28" t="str">
        <f t="shared" si="41"/>
        <v/>
      </c>
      <c r="AM75" s="28" t="str">
        <f t="shared" si="41"/>
        <v/>
      </c>
      <c r="AN75" s="28" t="str">
        <f t="shared" si="41"/>
        <v/>
      </c>
      <c r="AO75" s="28" t="str">
        <f t="shared" si="41"/>
        <v/>
      </c>
      <c r="AP75" s="28" t="str">
        <f t="shared" si="41"/>
        <v/>
      </c>
      <c r="AQ75" s="28" t="str">
        <f t="shared" si="41"/>
        <v/>
      </c>
      <c r="AR75" s="28" t="str">
        <f t="shared" si="41"/>
        <v/>
      </c>
    </row>
    <row r="76">
      <c r="B76" s="37" t="s">
        <v>82</v>
      </c>
      <c r="C76" s="38"/>
      <c r="D76" s="39"/>
      <c r="F76" s="33" t="s">
        <v>74</v>
      </c>
      <c r="G76" s="34">
        <f t="shared" si="38"/>
        <v>100</v>
      </c>
      <c r="I76" s="28">
        <v>100.0</v>
      </c>
      <c r="J76" s="28"/>
      <c r="K76" s="28" t="str">
        <f t="shared" ref="K76:AR76" si="42">J76</f>
        <v/>
      </c>
      <c r="L76" s="28" t="str">
        <f t="shared" si="42"/>
        <v/>
      </c>
      <c r="M76" s="28" t="str">
        <f t="shared" si="42"/>
        <v/>
      </c>
      <c r="N76" s="28" t="str">
        <f t="shared" si="42"/>
        <v/>
      </c>
      <c r="O76" s="28" t="str">
        <f t="shared" si="42"/>
        <v/>
      </c>
      <c r="P76" s="28" t="str">
        <f t="shared" si="42"/>
        <v/>
      </c>
      <c r="Q76" s="28" t="str">
        <f t="shared" si="42"/>
        <v/>
      </c>
      <c r="R76" s="28" t="str">
        <f t="shared" si="42"/>
        <v/>
      </c>
      <c r="S76" s="28" t="str">
        <f t="shared" si="42"/>
        <v/>
      </c>
      <c r="T76" s="28" t="str">
        <f t="shared" si="42"/>
        <v/>
      </c>
      <c r="U76" s="28" t="str">
        <f t="shared" si="42"/>
        <v/>
      </c>
      <c r="V76" s="28" t="str">
        <f t="shared" si="42"/>
        <v/>
      </c>
      <c r="W76" s="28" t="str">
        <f t="shared" si="42"/>
        <v/>
      </c>
      <c r="X76" s="28" t="str">
        <f t="shared" si="42"/>
        <v/>
      </c>
      <c r="Y76" s="28" t="str">
        <f t="shared" si="42"/>
        <v/>
      </c>
      <c r="Z76" s="28" t="str">
        <f t="shared" si="42"/>
        <v/>
      </c>
      <c r="AA76" s="28" t="str">
        <f t="shared" si="42"/>
        <v/>
      </c>
      <c r="AB76" s="28" t="str">
        <f t="shared" si="42"/>
        <v/>
      </c>
      <c r="AC76" s="28" t="str">
        <f t="shared" si="42"/>
        <v/>
      </c>
      <c r="AD76" s="28" t="str">
        <f t="shared" si="42"/>
        <v/>
      </c>
      <c r="AE76" s="28" t="str">
        <f t="shared" si="42"/>
        <v/>
      </c>
      <c r="AF76" s="28" t="str">
        <f t="shared" si="42"/>
        <v/>
      </c>
      <c r="AG76" s="28" t="str">
        <f t="shared" si="42"/>
        <v/>
      </c>
      <c r="AH76" s="28" t="str">
        <f t="shared" si="42"/>
        <v/>
      </c>
      <c r="AI76" s="28" t="str">
        <f t="shared" si="42"/>
        <v/>
      </c>
      <c r="AJ76" s="28" t="str">
        <f t="shared" si="42"/>
        <v/>
      </c>
      <c r="AK76" s="28" t="str">
        <f t="shared" si="42"/>
        <v/>
      </c>
      <c r="AL76" s="28" t="str">
        <f t="shared" si="42"/>
        <v/>
      </c>
      <c r="AM76" s="28" t="str">
        <f t="shared" si="42"/>
        <v/>
      </c>
      <c r="AN76" s="28" t="str">
        <f t="shared" si="42"/>
        <v/>
      </c>
      <c r="AO76" s="28" t="str">
        <f t="shared" si="42"/>
        <v/>
      </c>
      <c r="AP76" s="28" t="str">
        <f t="shared" si="42"/>
        <v/>
      </c>
      <c r="AQ76" s="28" t="str">
        <f t="shared" si="42"/>
        <v/>
      </c>
      <c r="AR76" s="28" t="str">
        <f t="shared" si="42"/>
        <v/>
      </c>
    </row>
    <row r="77">
      <c r="A77" s="32"/>
      <c r="B77" s="10" t="s">
        <v>96</v>
      </c>
      <c r="C77" s="32"/>
      <c r="D77" s="32"/>
      <c r="E77" s="32"/>
      <c r="F77" s="35" t="s">
        <v>74</v>
      </c>
      <c r="G77" s="40">
        <f t="shared" si="38"/>
        <v>32000</v>
      </c>
      <c r="H77" s="32"/>
      <c r="I77" s="40">
        <f t="shared" ref="I77:AR77" si="43">sum(I72:I76)</f>
        <v>500</v>
      </c>
      <c r="J77" s="40">
        <f t="shared" si="43"/>
        <v>900</v>
      </c>
      <c r="K77" s="40">
        <f t="shared" si="43"/>
        <v>900</v>
      </c>
      <c r="L77" s="40">
        <f t="shared" si="43"/>
        <v>900</v>
      </c>
      <c r="M77" s="40">
        <f t="shared" si="43"/>
        <v>900</v>
      </c>
      <c r="N77" s="40">
        <f t="shared" si="43"/>
        <v>900</v>
      </c>
      <c r="O77" s="40">
        <f t="shared" si="43"/>
        <v>900</v>
      </c>
      <c r="P77" s="40">
        <f t="shared" si="43"/>
        <v>900</v>
      </c>
      <c r="Q77" s="40">
        <f t="shared" si="43"/>
        <v>900</v>
      </c>
      <c r="R77" s="40">
        <f t="shared" si="43"/>
        <v>900</v>
      </c>
      <c r="S77" s="40">
        <f t="shared" si="43"/>
        <v>900</v>
      </c>
      <c r="T77" s="40">
        <f t="shared" si="43"/>
        <v>900</v>
      </c>
      <c r="U77" s="40">
        <f t="shared" si="43"/>
        <v>900</v>
      </c>
      <c r="V77" s="40">
        <f t="shared" si="43"/>
        <v>900</v>
      </c>
      <c r="W77" s="40">
        <f t="shared" si="43"/>
        <v>900</v>
      </c>
      <c r="X77" s="40">
        <f t="shared" si="43"/>
        <v>900</v>
      </c>
      <c r="Y77" s="40">
        <f t="shared" si="43"/>
        <v>900</v>
      </c>
      <c r="Z77" s="40">
        <f t="shared" si="43"/>
        <v>900</v>
      </c>
      <c r="AA77" s="40">
        <f t="shared" si="43"/>
        <v>900</v>
      </c>
      <c r="AB77" s="40">
        <f t="shared" si="43"/>
        <v>900</v>
      </c>
      <c r="AC77" s="40">
        <f t="shared" si="43"/>
        <v>900</v>
      </c>
      <c r="AD77" s="40">
        <f t="shared" si="43"/>
        <v>900</v>
      </c>
      <c r="AE77" s="40">
        <f t="shared" si="43"/>
        <v>900</v>
      </c>
      <c r="AF77" s="40">
        <f t="shared" si="43"/>
        <v>900</v>
      </c>
      <c r="AG77" s="40">
        <f t="shared" si="43"/>
        <v>900</v>
      </c>
      <c r="AH77" s="40">
        <f t="shared" si="43"/>
        <v>900</v>
      </c>
      <c r="AI77" s="40">
        <f t="shared" si="43"/>
        <v>900</v>
      </c>
      <c r="AJ77" s="40">
        <f t="shared" si="43"/>
        <v>900</v>
      </c>
      <c r="AK77" s="40">
        <f t="shared" si="43"/>
        <v>900</v>
      </c>
      <c r="AL77" s="40">
        <f t="shared" si="43"/>
        <v>900</v>
      </c>
      <c r="AM77" s="40">
        <f t="shared" si="43"/>
        <v>900</v>
      </c>
      <c r="AN77" s="40">
        <f t="shared" si="43"/>
        <v>900</v>
      </c>
      <c r="AO77" s="40">
        <f t="shared" si="43"/>
        <v>900</v>
      </c>
      <c r="AP77" s="40">
        <f t="shared" si="43"/>
        <v>900</v>
      </c>
      <c r="AQ77" s="40">
        <f t="shared" si="43"/>
        <v>900</v>
      </c>
      <c r="AR77" s="40">
        <f t="shared" si="43"/>
        <v>900</v>
      </c>
    </row>
    <row r="79">
      <c r="B79" s="11" t="s">
        <v>45</v>
      </c>
      <c r="C79" s="12"/>
      <c r="D79" s="12"/>
      <c r="E79" s="12"/>
      <c r="F79" s="12"/>
      <c r="G79" s="12"/>
      <c r="H79" s="12"/>
      <c r="I79" s="27" t="str">
        <f>Setup!I18</f>
        <v>Jan'22</v>
      </c>
      <c r="J79" s="27" t="str">
        <f>Setup!J18</f>
        <v>Feb'22</v>
      </c>
      <c r="K79" s="27" t="str">
        <f>Setup!K18</f>
        <v>Mar'22</v>
      </c>
      <c r="L79" s="27" t="str">
        <f>Setup!L18</f>
        <v>Apr'22</v>
      </c>
      <c r="M79" s="27" t="str">
        <f>Setup!M18</f>
        <v>May'22</v>
      </c>
      <c r="N79" s="27" t="str">
        <f>Setup!N18</f>
        <v>Jun'22</v>
      </c>
      <c r="O79" s="27" t="str">
        <f>Setup!O18</f>
        <v>Jul'22</v>
      </c>
      <c r="P79" s="27" t="str">
        <f>Setup!P18</f>
        <v>Aug'22</v>
      </c>
      <c r="Q79" s="27" t="str">
        <f>Setup!Q18</f>
        <v>Sep'22</v>
      </c>
      <c r="R79" s="27" t="str">
        <f>Setup!R18</f>
        <v>Oct'22</v>
      </c>
      <c r="S79" s="27" t="str">
        <f>Setup!S18</f>
        <v>Nov'22</v>
      </c>
      <c r="T79" s="27" t="str">
        <f>Setup!T18</f>
        <v>Dec'22</v>
      </c>
      <c r="U79" s="27" t="str">
        <f>Setup!U18</f>
        <v>Jan'23</v>
      </c>
      <c r="V79" s="27" t="str">
        <f>Setup!V18</f>
        <v>Feb'23</v>
      </c>
      <c r="W79" s="27" t="str">
        <f>Setup!W18</f>
        <v>Mar'23</v>
      </c>
      <c r="X79" s="27" t="str">
        <f>Setup!X18</f>
        <v>Apr'23</v>
      </c>
      <c r="Y79" s="27" t="str">
        <f>Setup!Y18</f>
        <v>May'23</v>
      </c>
      <c r="Z79" s="27" t="str">
        <f>Setup!Z18</f>
        <v>Jun'23</v>
      </c>
      <c r="AA79" s="27" t="str">
        <f>Setup!AA18</f>
        <v>Jul'23</v>
      </c>
      <c r="AB79" s="27" t="str">
        <f>Setup!AB18</f>
        <v>Aug'23</v>
      </c>
      <c r="AC79" s="27" t="str">
        <f>Setup!AC18</f>
        <v>Sep'23</v>
      </c>
      <c r="AD79" s="27" t="str">
        <f>Setup!AD18</f>
        <v>Oct'23</v>
      </c>
      <c r="AE79" s="27" t="str">
        <f>Setup!AE18</f>
        <v>Nov'23</v>
      </c>
      <c r="AF79" s="27" t="str">
        <f>Setup!AF18</f>
        <v>Dec'23</v>
      </c>
      <c r="AG79" s="27" t="str">
        <f>Setup!AG18</f>
        <v>Jan'24</v>
      </c>
      <c r="AH79" s="27" t="str">
        <f>Setup!AH18</f>
        <v>Feb'24</v>
      </c>
      <c r="AI79" s="27" t="str">
        <f>Setup!AI18</f>
        <v>Mar'24</v>
      </c>
      <c r="AJ79" s="27" t="str">
        <f>Setup!AJ18</f>
        <v>Apr'24</v>
      </c>
      <c r="AK79" s="27" t="str">
        <f>Setup!AK18</f>
        <v>May'24</v>
      </c>
      <c r="AL79" s="27" t="str">
        <f>Setup!AL18</f>
        <v>Jun'24</v>
      </c>
      <c r="AM79" s="27" t="str">
        <f>Setup!AM18</f>
        <v>Jul'24</v>
      </c>
      <c r="AN79" s="27" t="str">
        <f>Setup!AN18</f>
        <v>Aug'24</v>
      </c>
      <c r="AO79" s="27" t="str">
        <f>Setup!AO18</f>
        <v>Sep'24</v>
      </c>
      <c r="AP79" s="27" t="str">
        <f>Setup!AP18</f>
        <v>Oct'24</v>
      </c>
      <c r="AQ79" s="27" t="str">
        <f>Setup!AQ18</f>
        <v>Nov'24</v>
      </c>
      <c r="AR79" s="27" t="str">
        <f>Setup!AR18</f>
        <v>Dec'24</v>
      </c>
    </row>
    <row r="80" ht="6.0" customHeight="1"/>
    <row r="81">
      <c r="B81" s="13" t="s">
        <v>97</v>
      </c>
      <c r="F81" s="33" t="s">
        <v>74</v>
      </c>
      <c r="G81" s="34">
        <f>sum(I81:AR81)</f>
        <v>450000</v>
      </c>
      <c r="I81" s="28">
        <v>150000.0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>
        <v>300000.0</v>
      </c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</row>
    <row r="82">
      <c r="C82" s="13" t="s">
        <v>98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</row>
    <row r="83">
      <c r="D83" s="13" t="s">
        <v>99</v>
      </c>
      <c r="F83" s="33" t="s">
        <v>74</v>
      </c>
      <c r="G83" s="34">
        <f t="shared" ref="G83:G85" si="44">sum(I83:AR83)</f>
        <v>150000</v>
      </c>
      <c r="I83" s="28">
        <v>150000.0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</row>
    <row r="84">
      <c r="D84" s="13" t="s">
        <v>100</v>
      </c>
      <c r="F84" s="33" t="s">
        <v>74</v>
      </c>
      <c r="G84" s="34">
        <f t="shared" si="44"/>
        <v>-10000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>
        <v>-10000.0</v>
      </c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</row>
    <row r="85">
      <c r="C85" s="13"/>
      <c r="D85" s="13" t="s">
        <v>101</v>
      </c>
      <c r="F85" s="33" t="s">
        <v>74</v>
      </c>
      <c r="G85" s="34">
        <f t="shared" si="44"/>
        <v>-10000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>
        <v>-10000.0</v>
      </c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</row>
    <row r="86">
      <c r="C86" s="13" t="s">
        <v>102</v>
      </c>
    </row>
    <row r="87">
      <c r="D87" s="13" t="s">
        <v>99</v>
      </c>
      <c r="F87" s="33" t="s">
        <v>74</v>
      </c>
      <c r="G87" s="34">
        <f t="shared" ref="G87:G90" si="45">sum(I87:AR87)</f>
        <v>0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</row>
    <row r="88">
      <c r="D88" s="13" t="s">
        <v>100</v>
      </c>
      <c r="F88" s="33" t="s">
        <v>74</v>
      </c>
      <c r="G88" s="34">
        <f t="shared" si="45"/>
        <v>0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</row>
    <row r="89">
      <c r="C89" s="13"/>
      <c r="D89" s="13" t="s">
        <v>101</v>
      </c>
      <c r="F89" s="33" t="s">
        <v>74</v>
      </c>
      <c r="G89" s="34">
        <f t="shared" si="45"/>
        <v>0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</row>
    <row r="90">
      <c r="C90" s="13" t="s">
        <v>103</v>
      </c>
      <c r="F90" s="33" t="s">
        <v>74</v>
      </c>
      <c r="G90" s="34">
        <f t="shared" si="45"/>
        <v>0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</row>
    <row r="93">
      <c r="B93" s="11" t="s">
        <v>47</v>
      </c>
      <c r="C93" s="12"/>
      <c r="D93" s="12"/>
      <c r="E93" s="12"/>
      <c r="F93" s="12"/>
      <c r="G93" s="12"/>
      <c r="H93" s="12"/>
      <c r="I93" s="27" t="str">
        <f>Setup!I18</f>
        <v>Jan'22</v>
      </c>
      <c r="J93" s="27" t="str">
        <f>Setup!J18</f>
        <v>Feb'22</v>
      </c>
      <c r="K93" s="27" t="str">
        <f>Setup!K18</f>
        <v>Mar'22</v>
      </c>
      <c r="L93" s="27" t="str">
        <f>Setup!L18</f>
        <v>Apr'22</v>
      </c>
      <c r="M93" s="27" t="str">
        <f>Setup!M18</f>
        <v>May'22</v>
      </c>
      <c r="N93" s="27" t="str">
        <f>Setup!N18</f>
        <v>Jun'22</v>
      </c>
      <c r="O93" s="27" t="str">
        <f>Setup!O18</f>
        <v>Jul'22</v>
      </c>
      <c r="P93" s="27" t="str">
        <f>Setup!P18</f>
        <v>Aug'22</v>
      </c>
      <c r="Q93" s="27" t="str">
        <f>Setup!Q18</f>
        <v>Sep'22</v>
      </c>
      <c r="R93" s="27" t="str">
        <f>Setup!R18</f>
        <v>Oct'22</v>
      </c>
      <c r="S93" s="27" t="str">
        <f>Setup!S18</f>
        <v>Nov'22</v>
      </c>
      <c r="T93" s="27" t="str">
        <f>Setup!T18</f>
        <v>Dec'22</v>
      </c>
      <c r="U93" s="27" t="str">
        <f>Setup!U18</f>
        <v>Jan'23</v>
      </c>
      <c r="V93" s="27" t="str">
        <f>Setup!V18</f>
        <v>Feb'23</v>
      </c>
      <c r="W93" s="27" t="str">
        <f>Setup!W18</f>
        <v>Mar'23</v>
      </c>
      <c r="X93" s="27" t="str">
        <f>Setup!X18</f>
        <v>Apr'23</v>
      </c>
      <c r="Y93" s="27" t="str">
        <f>Setup!Y18</f>
        <v>May'23</v>
      </c>
      <c r="Z93" s="27" t="str">
        <f>Setup!Z18</f>
        <v>Jun'23</v>
      </c>
      <c r="AA93" s="27" t="str">
        <f>Setup!AA18</f>
        <v>Jul'23</v>
      </c>
      <c r="AB93" s="27" t="str">
        <f>Setup!AB18</f>
        <v>Aug'23</v>
      </c>
      <c r="AC93" s="27" t="str">
        <f>Setup!AC18</f>
        <v>Sep'23</v>
      </c>
      <c r="AD93" s="27" t="str">
        <f>Setup!AD18</f>
        <v>Oct'23</v>
      </c>
      <c r="AE93" s="27" t="str">
        <f>Setup!AE18</f>
        <v>Nov'23</v>
      </c>
      <c r="AF93" s="27" t="str">
        <f>Setup!AF18</f>
        <v>Dec'23</v>
      </c>
      <c r="AG93" s="27" t="str">
        <f>Setup!AG18</f>
        <v>Jan'24</v>
      </c>
      <c r="AH93" s="27" t="str">
        <f>Setup!AH18</f>
        <v>Feb'24</v>
      </c>
      <c r="AI93" s="27" t="str">
        <f>Setup!AI18</f>
        <v>Mar'24</v>
      </c>
      <c r="AJ93" s="27" t="str">
        <f>Setup!AJ18</f>
        <v>Apr'24</v>
      </c>
      <c r="AK93" s="27" t="str">
        <f>Setup!AK18</f>
        <v>May'24</v>
      </c>
      <c r="AL93" s="27" t="str">
        <f>Setup!AL18</f>
        <v>Jun'24</v>
      </c>
      <c r="AM93" s="27" t="str">
        <f>Setup!AM18</f>
        <v>Jul'24</v>
      </c>
      <c r="AN93" s="27" t="str">
        <f>Setup!AN18</f>
        <v>Aug'24</v>
      </c>
      <c r="AO93" s="27" t="str">
        <f>Setup!AO18</f>
        <v>Sep'24</v>
      </c>
      <c r="AP93" s="27" t="str">
        <f>Setup!AP18</f>
        <v>Oct'24</v>
      </c>
      <c r="AQ93" s="27" t="str">
        <f>Setup!AQ18</f>
        <v>Nov'24</v>
      </c>
      <c r="AR93" s="27" t="str">
        <f>Setup!AR18</f>
        <v>Dec'24</v>
      </c>
    </row>
    <row r="94" ht="6.0" customHeight="1"/>
    <row r="95">
      <c r="B95" s="10" t="s">
        <v>104</v>
      </c>
    </row>
    <row r="96">
      <c r="B96" s="13" t="s">
        <v>105</v>
      </c>
      <c r="F96" s="33" t="s">
        <v>74</v>
      </c>
      <c r="G96" s="34">
        <f>sum(I96:AR96)</f>
        <v>210000</v>
      </c>
      <c r="I96" s="28"/>
      <c r="J96" s="28">
        <v>10000.0</v>
      </c>
      <c r="K96" s="28"/>
      <c r="L96" s="28"/>
      <c r="M96" s="28"/>
      <c r="N96" s="28"/>
      <c r="O96" s="28"/>
      <c r="P96" s="28"/>
      <c r="Q96" s="28"/>
      <c r="R96" s="28"/>
      <c r="S96" s="28">
        <v>200000.0</v>
      </c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</row>
    <row r="97">
      <c r="B97" s="13" t="s">
        <v>106</v>
      </c>
      <c r="F97" s="33" t="s">
        <v>107</v>
      </c>
      <c r="G97" s="28">
        <v>36.0</v>
      </c>
    </row>
    <row r="98">
      <c r="B98" s="13" t="s">
        <v>108</v>
      </c>
      <c r="F98" s="33" t="s">
        <v>74</v>
      </c>
      <c r="G98" s="34">
        <f>sum(I98:AR98)</f>
        <v>154166.6667</v>
      </c>
      <c r="H98" s="34"/>
      <c r="I98" s="34">
        <f>sum(offset(I96,0,-min($G97,Setup!I$11)+1,1,min($G97,Setup!I$11)))/$G97</f>
        <v>0</v>
      </c>
      <c r="J98" s="34">
        <f>sum(offset(J96,0,-min($G97,Setup!J$11)+1,1,min($G97,Setup!J$11)))/$G97</f>
        <v>277.7777778</v>
      </c>
      <c r="K98" s="34">
        <f>sum(offset(K96,0,-min($G97,Setup!K$11)+1,1,min($G97,Setup!K$11)))/$G97</f>
        <v>277.7777778</v>
      </c>
      <c r="L98" s="34">
        <f>sum(offset(L96,0,-min($G97,Setup!L$11)+1,1,min($G97,Setup!L$11)))/$G97</f>
        <v>277.7777778</v>
      </c>
      <c r="M98" s="34">
        <f>sum(offset(M96,0,-min($G97,Setup!M$11)+1,1,min($G97,Setup!M$11)))/$G97</f>
        <v>277.7777778</v>
      </c>
      <c r="N98" s="34">
        <f>sum(offset(N96,0,-min($G97,Setup!N$11)+1,1,min($G97,Setup!N$11)))/$G97</f>
        <v>277.7777778</v>
      </c>
      <c r="O98" s="34">
        <f>sum(offset(O96,0,-min($G97,Setup!O$11)+1,1,min($G97,Setup!O$11)))/$G97</f>
        <v>277.7777778</v>
      </c>
      <c r="P98" s="34">
        <f>sum(offset(P96,0,-min($G97,Setup!P$11)+1,1,min($G97,Setup!P$11)))/$G97</f>
        <v>277.7777778</v>
      </c>
      <c r="Q98" s="34">
        <f>sum(offset(Q96,0,-min($G97,Setup!Q$11)+1,1,min($G97,Setup!Q$11)))/$G97</f>
        <v>277.7777778</v>
      </c>
      <c r="R98" s="34">
        <f>sum(offset(R96,0,-min($G97,Setup!R$11)+1,1,min($G97,Setup!R$11)))/$G97</f>
        <v>277.7777778</v>
      </c>
      <c r="S98" s="34">
        <f>sum(offset(S96,0,-min($G97,Setup!S$11)+1,1,min($G97,Setup!S$11)))/$G97</f>
        <v>5833.333333</v>
      </c>
      <c r="T98" s="34">
        <f>sum(offset(T96,0,-min($G97,Setup!T$11)+1,1,min($G97,Setup!T$11)))/$G97</f>
        <v>5833.333333</v>
      </c>
      <c r="U98" s="34">
        <f>sum(offset(U96,0,-min($G97,Setup!U$11)+1,1,min($G97,Setup!U$11)))/$G97</f>
        <v>5833.333333</v>
      </c>
      <c r="V98" s="34">
        <f>sum(offset(V96,0,-min($G97,Setup!V$11)+1,1,min($G97,Setup!V$11)))/$G97</f>
        <v>5833.333333</v>
      </c>
      <c r="W98" s="34">
        <f>sum(offset(W96,0,-min($G97,Setup!W$11)+1,1,min($G97,Setup!W$11)))/$G97</f>
        <v>5833.333333</v>
      </c>
      <c r="X98" s="34">
        <f>sum(offset(X96,0,-min($G97,Setup!X$11)+1,1,min($G97,Setup!X$11)))/$G97</f>
        <v>5833.333333</v>
      </c>
      <c r="Y98" s="34">
        <f>sum(offset(Y96,0,-min($G97,Setup!Y$11)+1,1,min($G97,Setup!Y$11)))/$G97</f>
        <v>5833.333333</v>
      </c>
      <c r="Z98" s="34">
        <f>sum(offset(Z96,0,-min($G97,Setup!Z$11)+1,1,min($G97,Setup!Z$11)))/$G97</f>
        <v>5833.333333</v>
      </c>
      <c r="AA98" s="34">
        <f>sum(offset(AA96,0,-min($G97,Setup!AA$11)+1,1,min($G97,Setup!AA$11)))/$G97</f>
        <v>5833.333333</v>
      </c>
      <c r="AB98" s="34">
        <f>sum(offset(AB96,0,-min($G97,Setup!AB$11)+1,1,min($G97,Setup!AB$11)))/$G97</f>
        <v>5833.333333</v>
      </c>
      <c r="AC98" s="34">
        <f>sum(offset(AC96,0,-min($G97,Setup!AC$11)+1,1,min($G97,Setup!AC$11)))/$G97</f>
        <v>5833.333333</v>
      </c>
      <c r="AD98" s="34">
        <f>sum(offset(AD96,0,-min($G97,Setup!AD$11)+1,1,min($G97,Setup!AD$11)))/$G97</f>
        <v>5833.333333</v>
      </c>
      <c r="AE98" s="34">
        <f>sum(offset(AE96,0,-min($G97,Setup!AE$11)+1,1,min($G97,Setup!AE$11)))/$G97</f>
        <v>5833.333333</v>
      </c>
      <c r="AF98" s="34">
        <f>sum(offset(AF96,0,-min($G97,Setup!AF$11)+1,1,min($G97,Setup!AF$11)))/$G97</f>
        <v>5833.333333</v>
      </c>
      <c r="AG98" s="34">
        <f>sum(offset(AG96,0,-min($G97,Setup!AG$11)+1,1,min($G97,Setup!AG$11)))/$G97</f>
        <v>5833.333333</v>
      </c>
      <c r="AH98" s="34">
        <f>sum(offset(AH96,0,-min($G97,Setup!AH$11)+1,1,min($G97,Setup!AH$11)))/$G97</f>
        <v>5833.333333</v>
      </c>
      <c r="AI98" s="34">
        <f>sum(offset(AI96,0,-min($G97,Setup!AI$11)+1,1,min($G97,Setup!AI$11)))/$G97</f>
        <v>5833.333333</v>
      </c>
      <c r="AJ98" s="34">
        <f>sum(offset(AJ96,0,-min($G97,Setup!AJ$11)+1,1,min($G97,Setup!AJ$11)))/$G97</f>
        <v>5833.333333</v>
      </c>
      <c r="AK98" s="34">
        <f>sum(offset(AK96,0,-min($G97,Setup!AK$11)+1,1,min($G97,Setup!AK$11)))/$G97</f>
        <v>5833.333333</v>
      </c>
      <c r="AL98" s="34">
        <f>sum(offset(AL96,0,-min($G97,Setup!AL$11)+1,1,min($G97,Setup!AL$11)))/$G97</f>
        <v>5833.333333</v>
      </c>
      <c r="AM98" s="34">
        <f>sum(offset(AM96,0,-min($G97,Setup!AM$11)+1,1,min($G97,Setup!AM$11)))/$G97</f>
        <v>5833.333333</v>
      </c>
      <c r="AN98" s="34">
        <f>sum(offset(AN96,0,-min($G97,Setup!AN$11)+1,1,min($G97,Setup!AN$11)))/$G97</f>
        <v>5833.333333</v>
      </c>
      <c r="AO98" s="34">
        <f>sum(offset(AO96,0,-min($G97,Setup!AO$11)+1,1,min($G97,Setup!AO$11)))/$G97</f>
        <v>5833.333333</v>
      </c>
      <c r="AP98" s="34">
        <f>sum(offset(AP96,0,-min($G97,Setup!AP$11)+1,1,min($G97,Setup!AP$11)))/$G97</f>
        <v>5833.333333</v>
      </c>
      <c r="AQ98" s="34">
        <f>sum(offset(AQ96,0,-min($G97,Setup!AQ$11)+1,1,min($G97,Setup!AQ$11)))/$G97</f>
        <v>5833.333333</v>
      </c>
      <c r="AR98" s="34">
        <f>sum(offset(AR96,0,-min($G97,Setup!AR$11)+1,1,min($G97,Setup!AR$11)))/$G97</f>
        <v>5833.333333</v>
      </c>
    </row>
    <row r="100">
      <c r="B100" s="10" t="s">
        <v>109</v>
      </c>
    </row>
    <row r="101">
      <c r="B101" s="13" t="s">
        <v>105</v>
      </c>
      <c r="F101" s="33" t="s">
        <v>74</v>
      </c>
      <c r="G101" s="34">
        <f>sum(I101:AR101)</f>
        <v>0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</row>
    <row r="102">
      <c r="B102" s="13" t="s">
        <v>106</v>
      </c>
      <c r="F102" s="33" t="s">
        <v>107</v>
      </c>
      <c r="G102" s="28">
        <v>36.0</v>
      </c>
    </row>
    <row r="103">
      <c r="B103" s="13" t="s">
        <v>108</v>
      </c>
      <c r="F103" s="33" t="s">
        <v>74</v>
      </c>
      <c r="G103" s="34">
        <f>sum(I103:AR103)</f>
        <v>0</v>
      </c>
      <c r="H103" s="34"/>
      <c r="I103" s="34">
        <f>sum(offset(I101,0,-min($G102,Setup!I$11)+1,1,min($G102,Setup!I$11)))/$G102</f>
        <v>0</v>
      </c>
      <c r="J103" s="34">
        <f>sum(offset(J101,0,-min($G102,Setup!J$11)+1,1,min($G102,Setup!J$11)))/$G102</f>
        <v>0</v>
      </c>
      <c r="K103" s="34">
        <f>sum(offset(K101,0,-min($G102,Setup!K$11)+1,1,min($G102,Setup!K$11)))/$G102</f>
        <v>0</v>
      </c>
      <c r="L103" s="34">
        <f>sum(offset(L101,0,-min($G102,Setup!L$11)+1,1,min($G102,Setup!L$11)))/$G102</f>
        <v>0</v>
      </c>
      <c r="M103" s="34">
        <f>sum(offset(M101,0,-min($G102,Setup!M$11)+1,1,min($G102,Setup!M$11)))/$G102</f>
        <v>0</v>
      </c>
      <c r="N103" s="34">
        <f>sum(offset(N101,0,-min($G102,Setup!N$11)+1,1,min($G102,Setup!N$11)))/$G102</f>
        <v>0</v>
      </c>
      <c r="O103" s="34">
        <f>sum(offset(O101,0,-min($G102,Setup!O$11)+1,1,min($G102,Setup!O$11)))/$G102</f>
        <v>0</v>
      </c>
      <c r="P103" s="34">
        <f>sum(offset(P101,0,-min($G102,Setup!P$11)+1,1,min($G102,Setup!P$11)))/$G102</f>
        <v>0</v>
      </c>
      <c r="Q103" s="34">
        <f>sum(offset(Q101,0,-min($G102,Setup!Q$11)+1,1,min($G102,Setup!Q$11)))/$G102</f>
        <v>0</v>
      </c>
      <c r="R103" s="34">
        <f>sum(offset(R101,0,-min($G102,Setup!R$11)+1,1,min($G102,Setup!R$11)))/$G102</f>
        <v>0</v>
      </c>
      <c r="S103" s="34">
        <f>sum(offset(S101,0,-min($G102,Setup!S$11)+1,1,min($G102,Setup!S$11)))/$G102</f>
        <v>0</v>
      </c>
      <c r="T103" s="34">
        <f>sum(offset(T101,0,-min($G102,Setup!T$11)+1,1,min($G102,Setup!T$11)))/$G102</f>
        <v>0</v>
      </c>
      <c r="U103" s="34">
        <f>sum(offset(U101,0,-min($G102,Setup!U$11)+1,1,min($G102,Setup!U$11)))/$G102</f>
        <v>0</v>
      </c>
      <c r="V103" s="34">
        <f>sum(offset(V101,0,-min($G102,Setup!V$11)+1,1,min($G102,Setup!V$11)))/$G102</f>
        <v>0</v>
      </c>
      <c r="W103" s="34">
        <f>sum(offset(W101,0,-min($G102,Setup!W$11)+1,1,min($G102,Setup!W$11)))/$G102</f>
        <v>0</v>
      </c>
      <c r="X103" s="34">
        <f>sum(offset(X101,0,-min($G102,Setup!X$11)+1,1,min($G102,Setup!X$11)))/$G102</f>
        <v>0</v>
      </c>
      <c r="Y103" s="34">
        <f>sum(offset(Y101,0,-min($G102,Setup!Y$11)+1,1,min($G102,Setup!Y$11)))/$G102</f>
        <v>0</v>
      </c>
      <c r="Z103" s="34">
        <f>sum(offset(Z101,0,-min($G102,Setup!Z$11)+1,1,min($G102,Setup!Z$11)))/$G102</f>
        <v>0</v>
      </c>
      <c r="AA103" s="34">
        <f>sum(offset(AA101,0,-min($G102,Setup!AA$11)+1,1,min($G102,Setup!AA$11)))/$G102</f>
        <v>0</v>
      </c>
      <c r="AB103" s="34">
        <f>sum(offset(AB101,0,-min($G102,Setup!AB$11)+1,1,min($G102,Setup!AB$11)))/$G102</f>
        <v>0</v>
      </c>
      <c r="AC103" s="34">
        <f>sum(offset(AC101,0,-min($G102,Setup!AC$11)+1,1,min($G102,Setup!AC$11)))/$G102</f>
        <v>0</v>
      </c>
      <c r="AD103" s="34">
        <f>sum(offset(AD101,0,-min($G102,Setup!AD$11)+1,1,min($G102,Setup!AD$11)))/$G102</f>
        <v>0</v>
      </c>
      <c r="AE103" s="34">
        <f>sum(offset(AE101,0,-min($G102,Setup!AE$11)+1,1,min($G102,Setup!AE$11)))/$G102</f>
        <v>0</v>
      </c>
      <c r="AF103" s="34">
        <f>sum(offset(AF101,0,-min($G102,Setup!AF$11)+1,1,min($G102,Setup!AF$11)))/$G102</f>
        <v>0</v>
      </c>
      <c r="AG103" s="34">
        <f>sum(offset(AG101,0,-min($G102,Setup!AG$11)+1,1,min($G102,Setup!AG$11)))/$G102</f>
        <v>0</v>
      </c>
      <c r="AH103" s="34">
        <f>sum(offset(AH101,0,-min($G102,Setup!AH$11)+1,1,min($G102,Setup!AH$11)))/$G102</f>
        <v>0</v>
      </c>
      <c r="AI103" s="34">
        <f>sum(offset(AI101,0,-min($G102,Setup!AI$11)+1,1,min($G102,Setup!AI$11)))/$G102</f>
        <v>0</v>
      </c>
      <c r="AJ103" s="34">
        <f>sum(offset(AJ101,0,-min($G102,Setup!AJ$11)+1,1,min($G102,Setup!AJ$11)))/$G102</f>
        <v>0</v>
      </c>
      <c r="AK103" s="34">
        <f>sum(offset(AK101,0,-min($G102,Setup!AK$11)+1,1,min($G102,Setup!AK$11)))/$G102</f>
        <v>0</v>
      </c>
      <c r="AL103" s="34">
        <f>sum(offset(AL101,0,-min($G102,Setup!AL$11)+1,1,min($G102,Setup!AL$11)))/$G102</f>
        <v>0</v>
      </c>
      <c r="AM103" s="34">
        <f>sum(offset(AM101,0,-min($G102,Setup!AM$11)+1,1,min($G102,Setup!AM$11)))/$G102</f>
        <v>0</v>
      </c>
      <c r="AN103" s="34">
        <f>sum(offset(AN101,0,-min($G102,Setup!AN$11)+1,1,min($G102,Setup!AN$11)))/$G102</f>
        <v>0</v>
      </c>
      <c r="AO103" s="34">
        <f>sum(offset(AO101,0,-min($G102,Setup!AO$11)+1,1,min($G102,Setup!AO$11)))/$G102</f>
        <v>0</v>
      </c>
      <c r="AP103" s="34">
        <f>sum(offset(AP101,0,-min($G102,Setup!AP$11)+1,1,min($G102,Setup!AP$11)))/$G102</f>
        <v>0</v>
      </c>
      <c r="AQ103" s="34">
        <f>sum(offset(AQ101,0,-min($G102,Setup!AQ$11)+1,1,min($G102,Setup!AQ$11)))/$G102</f>
        <v>0</v>
      </c>
      <c r="AR103" s="34">
        <f>sum(offset(AR101,0,-min($G102,Setup!AR$11)+1,1,min($G102,Setup!AR$11)))/$G102</f>
        <v>0</v>
      </c>
    </row>
    <row r="105">
      <c r="B105" s="10" t="s">
        <v>110</v>
      </c>
    </row>
    <row r="106">
      <c r="B106" s="13" t="s">
        <v>105</v>
      </c>
      <c r="F106" s="33" t="s">
        <v>74</v>
      </c>
      <c r="G106" s="34">
        <f>sum(I106:AR106)</f>
        <v>20000</v>
      </c>
      <c r="I106" s="28"/>
      <c r="J106" s="28">
        <v>20000.0</v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</row>
    <row r="107">
      <c r="B107" s="13" t="s">
        <v>106</v>
      </c>
      <c r="F107" s="33" t="s">
        <v>107</v>
      </c>
      <c r="G107" s="28">
        <f>12*10</f>
        <v>120</v>
      </c>
    </row>
    <row r="108">
      <c r="B108" s="13" t="s">
        <v>108</v>
      </c>
      <c r="F108" s="33" t="s">
        <v>74</v>
      </c>
      <c r="G108" s="34">
        <f>sum(I108:AR108)</f>
        <v>5833.333333</v>
      </c>
      <c r="H108" s="34"/>
      <c r="I108" s="34">
        <f>sum(offset(I106,0,-min($G107,Setup!I$11)+1,1,min($G107,Setup!I$11)))/$G107</f>
        <v>0</v>
      </c>
      <c r="J108" s="34">
        <f>sum(offset(J106,0,-min($G107,Setup!J$11)+1,1,min($G107,Setup!J$11)))/$G107</f>
        <v>166.6666667</v>
      </c>
      <c r="K108" s="34">
        <f>sum(offset(K106,0,-min($G107,Setup!K$11)+1,1,min($G107,Setup!K$11)))/$G107</f>
        <v>166.6666667</v>
      </c>
      <c r="L108" s="34">
        <f>sum(offset(L106,0,-min($G107,Setup!L$11)+1,1,min($G107,Setup!L$11)))/$G107</f>
        <v>166.6666667</v>
      </c>
      <c r="M108" s="34">
        <f>sum(offset(M106,0,-min($G107,Setup!M$11)+1,1,min($G107,Setup!M$11)))/$G107</f>
        <v>166.6666667</v>
      </c>
      <c r="N108" s="34">
        <f>sum(offset(N106,0,-min($G107,Setup!N$11)+1,1,min($G107,Setup!N$11)))/$G107</f>
        <v>166.6666667</v>
      </c>
      <c r="O108" s="34">
        <f>sum(offset(O106,0,-min($G107,Setup!O$11)+1,1,min($G107,Setup!O$11)))/$G107</f>
        <v>166.6666667</v>
      </c>
      <c r="P108" s="34">
        <f>sum(offset(P106,0,-min($G107,Setup!P$11)+1,1,min($G107,Setup!P$11)))/$G107</f>
        <v>166.6666667</v>
      </c>
      <c r="Q108" s="34">
        <f>sum(offset(Q106,0,-min($G107,Setup!Q$11)+1,1,min($G107,Setup!Q$11)))/$G107</f>
        <v>166.6666667</v>
      </c>
      <c r="R108" s="34">
        <f>sum(offset(R106,0,-min($G107,Setup!R$11)+1,1,min($G107,Setup!R$11)))/$G107</f>
        <v>166.6666667</v>
      </c>
      <c r="S108" s="34">
        <f>sum(offset(S106,0,-min($G107,Setup!S$11)+1,1,min($G107,Setup!S$11)))/$G107</f>
        <v>166.6666667</v>
      </c>
      <c r="T108" s="34">
        <f>sum(offset(T106,0,-min($G107,Setup!T$11)+1,1,min($G107,Setup!T$11)))/$G107</f>
        <v>166.6666667</v>
      </c>
      <c r="U108" s="34">
        <f>sum(offset(U106,0,-min($G107,Setup!U$11)+1,1,min($G107,Setup!U$11)))/$G107</f>
        <v>166.6666667</v>
      </c>
      <c r="V108" s="34">
        <f>sum(offset(V106,0,-min($G107,Setup!V$11)+1,1,min($G107,Setup!V$11)))/$G107</f>
        <v>166.6666667</v>
      </c>
      <c r="W108" s="34">
        <f>sum(offset(W106,0,-min($G107,Setup!W$11)+1,1,min($G107,Setup!W$11)))/$G107</f>
        <v>166.6666667</v>
      </c>
      <c r="X108" s="34">
        <f>sum(offset(X106,0,-min($G107,Setup!X$11)+1,1,min($G107,Setup!X$11)))/$G107</f>
        <v>166.6666667</v>
      </c>
      <c r="Y108" s="34">
        <f>sum(offset(Y106,0,-min($G107,Setup!Y$11)+1,1,min($G107,Setup!Y$11)))/$G107</f>
        <v>166.6666667</v>
      </c>
      <c r="Z108" s="34">
        <f>sum(offset(Z106,0,-min($G107,Setup!Z$11)+1,1,min($G107,Setup!Z$11)))/$G107</f>
        <v>166.6666667</v>
      </c>
      <c r="AA108" s="34">
        <f>sum(offset(AA106,0,-min($G107,Setup!AA$11)+1,1,min($G107,Setup!AA$11)))/$G107</f>
        <v>166.6666667</v>
      </c>
      <c r="AB108" s="34">
        <f>sum(offset(AB106,0,-min($G107,Setup!AB$11)+1,1,min($G107,Setup!AB$11)))/$G107</f>
        <v>166.6666667</v>
      </c>
      <c r="AC108" s="34">
        <f>sum(offset(AC106,0,-min($G107,Setup!AC$11)+1,1,min($G107,Setup!AC$11)))/$G107</f>
        <v>166.6666667</v>
      </c>
      <c r="AD108" s="34">
        <f>sum(offset(AD106,0,-min($G107,Setup!AD$11)+1,1,min($G107,Setup!AD$11)))/$G107</f>
        <v>166.6666667</v>
      </c>
      <c r="AE108" s="34">
        <f>sum(offset(AE106,0,-min($G107,Setup!AE$11)+1,1,min($G107,Setup!AE$11)))/$G107</f>
        <v>166.6666667</v>
      </c>
      <c r="AF108" s="34">
        <f>sum(offset(AF106,0,-min($G107,Setup!AF$11)+1,1,min($G107,Setup!AF$11)))/$G107</f>
        <v>166.6666667</v>
      </c>
      <c r="AG108" s="34">
        <f>sum(offset(AG106,0,-min($G107,Setup!AG$11)+1,1,min($G107,Setup!AG$11)))/$G107</f>
        <v>166.6666667</v>
      </c>
      <c r="AH108" s="34">
        <f>sum(offset(AH106,0,-min($G107,Setup!AH$11)+1,1,min($G107,Setup!AH$11)))/$G107</f>
        <v>166.6666667</v>
      </c>
      <c r="AI108" s="34">
        <f>sum(offset(AI106,0,-min($G107,Setup!AI$11)+1,1,min($G107,Setup!AI$11)))/$G107</f>
        <v>166.6666667</v>
      </c>
      <c r="AJ108" s="34">
        <f>sum(offset(AJ106,0,-min($G107,Setup!AJ$11)+1,1,min($G107,Setup!AJ$11)))/$G107</f>
        <v>166.6666667</v>
      </c>
      <c r="AK108" s="34">
        <f>sum(offset(AK106,0,-min($G107,Setup!AK$11)+1,1,min($G107,Setup!AK$11)))/$G107</f>
        <v>166.6666667</v>
      </c>
      <c r="AL108" s="34">
        <f>sum(offset(AL106,0,-min($G107,Setup!AL$11)+1,1,min($G107,Setup!AL$11)))/$G107</f>
        <v>166.6666667</v>
      </c>
      <c r="AM108" s="34">
        <f>sum(offset(AM106,0,-min($G107,Setup!AM$11)+1,1,min($G107,Setup!AM$11)))/$G107</f>
        <v>166.6666667</v>
      </c>
      <c r="AN108" s="34">
        <f>sum(offset(AN106,0,-min($G107,Setup!AN$11)+1,1,min($G107,Setup!AN$11)))/$G107</f>
        <v>166.6666667</v>
      </c>
      <c r="AO108" s="34">
        <f>sum(offset(AO106,0,-min($G107,Setup!AO$11)+1,1,min($G107,Setup!AO$11)))/$G107</f>
        <v>166.6666667</v>
      </c>
      <c r="AP108" s="34">
        <f>sum(offset(AP106,0,-min($G107,Setup!AP$11)+1,1,min($G107,Setup!AP$11)))/$G107</f>
        <v>166.6666667</v>
      </c>
      <c r="AQ108" s="34">
        <f>sum(offset(AQ106,0,-min($G107,Setup!AQ$11)+1,1,min($G107,Setup!AQ$11)))/$G107</f>
        <v>166.6666667</v>
      </c>
      <c r="AR108" s="34">
        <f>sum(offset(AR106,0,-min($G107,Setup!AR$11)+1,1,min($G107,Setup!AR$11)))/$G107</f>
        <v>166.6666667</v>
      </c>
    </row>
    <row r="110">
      <c r="B110" s="10" t="s">
        <v>111</v>
      </c>
    </row>
    <row r="111">
      <c r="B111" s="13" t="s">
        <v>105</v>
      </c>
      <c r="F111" s="33" t="s">
        <v>74</v>
      </c>
      <c r="G111" s="34">
        <f>sum(I111:AR111)</f>
        <v>0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</row>
    <row r="112">
      <c r="B112" s="13" t="s">
        <v>106</v>
      </c>
      <c r="F112" s="33" t="s">
        <v>107</v>
      </c>
      <c r="G112" s="28">
        <f>3*12</f>
        <v>36</v>
      </c>
    </row>
    <row r="113">
      <c r="B113" s="13" t="s">
        <v>108</v>
      </c>
      <c r="F113" s="33" t="s">
        <v>74</v>
      </c>
      <c r="G113" s="34">
        <f>sum(I113:AR113)</f>
        <v>0</v>
      </c>
      <c r="H113" s="34"/>
      <c r="I113" s="34">
        <f>sum(offset(I111,0,-min($G112,Setup!I$11)+1,1,min($G112,Setup!I$11)))/$G112</f>
        <v>0</v>
      </c>
      <c r="J113" s="34">
        <f>sum(offset(J111,0,-min($G112,Setup!J$11)+1,1,min($G112,Setup!J$11)))/$G112</f>
        <v>0</v>
      </c>
      <c r="K113" s="34">
        <f>sum(offset(K111,0,-min($G112,Setup!K$11)+1,1,min($G112,Setup!K$11)))/$G112</f>
        <v>0</v>
      </c>
      <c r="L113" s="34">
        <f>sum(offset(L111,0,-min($G112,Setup!L$11)+1,1,min($G112,Setup!L$11)))/$G112</f>
        <v>0</v>
      </c>
      <c r="M113" s="34">
        <f>sum(offset(M111,0,-min($G112,Setup!M$11)+1,1,min($G112,Setup!M$11)))/$G112</f>
        <v>0</v>
      </c>
      <c r="N113" s="34">
        <f>sum(offset(N111,0,-min($G112,Setup!N$11)+1,1,min($G112,Setup!N$11)))/$G112</f>
        <v>0</v>
      </c>
      <c r="O113" s="34">
        <f>sum(offset(O111,0,-min($G112,Setup!O$11)+1,1,min($G112,Setup!O$11)))/$G112</f>
        <v>0</v>
      </c>
      <c r="P113" s="34">
        <f>sum(offset(P111,0,-min($G112,Setup!P$11)+1,1,min($G112,Setup!P$11)))/$G112</f>
        <v>0</v>
      </c>
      <c r="Q113" s="34">
        <f>sum(offset(Q111,0,-min($G112,Setup!Q$11)+1,1,min($G112,Setup!Q$11)))/$G112</f>
        <v>0</v>
      </c>
      <c r="R113" s="34">
        <f>sum(offset(R111,0,-min($G112,Setup!R$11)+1,1,min($G112,Setup!R$11)))/$G112</f>
        <v>0</v>
      </c>
      <c r="S113" s="34">
        <f>sum(offset(S111,0,-min($G112,Setup!S$11)+1,1,min($G112,Setup!S$11)))/$G112</f>
        <v>0</v>
      </c>
      <c r="T113" s="34">
        <f>sum(offset(T111,0,-min($G112,Setup!T$11)+1,1,min($G112,Setup!T$11)))/$G112</f>
        <v>0</v>
      </c>
      <c r="U113" s="34">
        <f>sum(offset(U111,0,-min($G112,Setup!U$11)+1,1,min($G112,Setup!U$11)))/$G112</f>
        <v>0</v>
      </c>
      <c r="V113" s="34">
        <f>sum(offset(V111,0,-min($G112,Setup!V$11)+1,1,min($G112,Setup!V$11)))/$G112</f>
        <v>0</v>
      </c>
      <c r="W113" s="34">
        <f>sum(offset(W111,0,-min($G112,Setup!W$11)+1,1,min($G112,Setup!W$11)))/$G112</f>
        <v>0</v>
      </c>
      <c r="X113" s="34">
        <f>sum(offset(X111,0,-min($G112,Setup!X$11)+1,1,min($G112,Setup!X$11)))/$G112</f>
        <v>0</v>
      </c>
      <c r="Y113" s="34">
        <f>sum(offset(Y111,0,-min($G112,Setup!Y$11)+1,1,min($G112,Setup!Y$11)))/$G112</f>
        <v>0</v>
      </c>
      <c r="Z113" s="34">
        <f>sum(offset(Z111,0,-min($G112,Setup!Z$11)+1,1,min($G112,Setup!Z$11)))/$G112</f>
        <v>0</v>
      </c>
      <c r="AA113" s="34">
        <f>sum(offset(AA111,0,-min($G112,Setup!AA$11)+1,1,min($G112,Setup!AA$11)))/$G112</f>
        <v>0</v>
      </c>
      <c r="AB113" s="34">
        <f>sum(offset(AB111,0,-min($G112,Setup!AB$11)+1,1,min($G112,Setup!AB$11)))/$G112</f>
        <v>0</v>
      </c>
      <c r="AC113" s="34">
        <f>sum(offset(AC111,0,-min($G112,Setup!AC$11)+1,1,min($G112,Setup!AC$11)))/$G112</f>
        <v>0</v>
      </c>
      <c r="AD113" s="34">
        <f>sum(offset(AD111,0,-min($G112,Setup!AD$11)+1,1,min($G112,Setup!AD$11)))/$G112</f>
        <v>0</v>
      </c>
      <c r="AE113" s="34">
        <f>sum(offset(AE111,0,-min($G112,Setup!AE$11)+1,1,min($G112,Setup!AE$11)))/$G112</f>
        <v>0</v>
      </c>
      <c r="AF113" s="34">
        <f>sum(offset(AF111,0,-min($G112,Setup!AF$11)+1,1,min($G112,Setup!AF$11)))/$G112</f>
        <v>0</v>
      </c>
      <c r="AG113" s="34">
        <f>sum(offset(AG111,0,-min($G112,Setup!AG$11)+1,1,min($G112,Setup!AG$11)))/$G112</f>
        <v>0</v>
      </c>
      <c r="AH113" s="34">
        <f>sum(offset(AH111,0,-min($G112,Setup!AH$11)+1,1,min($G112,Setup!AH$11)))/$G112</f>
        <v>0</v>
      </c>
      <c r="AI113" s="34">
        <f>sum(offset(AI111,0,-min($G112,Setup!AI$11)+1,1,min($G112,Setup!AI$11)))/$G112</f>
        <v>0</v>
      </c>
      <c r="AJ113" s="34">
        <f>sum(offset(AJ111,0,-min($G112,Setup!AJ$11)+1,1,min($G112,Setup!AJ$11)))/$G112</f>
        <v>0</v>
      </c>
      <c r="AK113" s="34">
        <f>sum(offset(AK111,0,-min($G112,Setup!AK$11)+1,1,min($G112,Setup!AK$11)))/$G112</f>
        <v>0</v>
      </c>
      <c r="AL113" s="34">
        <f>sum(offset(AL111,0,-min($G112,Setup!AL$11)+1,1,min($G112,Setup!AL$11)))/$G112</f>
        <v>0</v>
      </c>
      <c r="AM113" s="34">
        <f>sum(offset(AM111,0,-min($G112,Setup!AM$11)+1,1,min($G112,Setup!AM$11)))/$G112</f>
        <v>0</v>
      </c>
      <c r="AN113" s="34">
        <f>sum(offset(AN111,0,-min($G112,Setup!AN$11)+1,1,min($G112,Setup!AN$11)))/$G112</f>
        <v>0</v>
      </c>
      <c r="AO113" s="34">
        <f>sum(offset(AO111,0,-min($G112,Setup!AO$11)+1,1,min($G112,Setup!AO$11)))/$G112</f>
        <v>0</v>
      </c>
      <c r="AP113" s="34">
        <f>sum(offset(AP111,0,-min($G112,Setup!AP$11)+1,1,min($G112,Setup!AP$11)))/$G112</f>
        <v>0</v>
      </c>
      <c r="AQ113" s="34">
        <f>sum(offset(AQ111,0,-min($G112,Setup!AQ$11)+1,1,min($G112,Setup!AQ$11)))/$G112</f>
        <v>0</v>
      </c>
      <c r="AR113" s="34">
        <f>sum(offset(AR111,0,-min($G112,Setup!AR$11)+1,1,min($G112,Setup!AR$11)))/$G112</f>
        <v>0</v>
      </c>
    </row>
    <row r="115">
      <c r="B115" s="10" t="s">
        <v>112</v>
      </c>
    </row>
    <row r="116">
      <c r="B116" s="13" t="s">
        <v>105</v>
      </c>
      <c r="F116" s="33" t="s">
        <v>74</v>
      </c>
      <c r="G116" s="34">
        <f>sum(I116:AR116)</f>
        <v>0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</row>
    <row r="117">
      <c r="B117" s="13" t="s">
        <v>106</v>
      </c>
      <c r="F117" s="33" t="s">
        <v>107</v>
      </c>
      <c r="G117" s="28">
        <f>5*12</f>
        <v>60</v>
      </c>
    </row>
    <row r="118">
      <c r="B118" s="13" t="s">
        <v>108</v>
      </c>
      <c r="F118" s="33" t="s">
        <v>74</v>
      </c>
      <c r="G118" s="34">
        <f>sum(I118:AR118)</f>
        <v>0</v>
      </c>
      <c r="H118" s="34"/>
      <c r="I118" s="34">
        <f>sum(offset(I116,0,-min($G117,Setup!I$11)+1,1,min($G117,Setup!I$11)))/$G117</f>
        <v>0</v>
      </c>
      <c r="J118" s="34">
        <f>sum(offset(J116,0,-min($G117,Setup!J$11)+1,1,min($G117,Setup!J$11)))/$G117</f>
        <v>0</v>
      </c>
      <c r="K118" s="34">
        <f>sum(offset(K116,0,-min($G117,Setup!K$11)+1,1,min($G117,Setup!K$11)))/$G117</f>
        <v>0</v>
      </c>
      <c r="L118" s="34">
        <f>sum(offset(L116,0,-min($G117,Setup!L$11)+1,1,min($G117,Setup!L$11)))/$G117</f>
        <v>0</v>
      </c>
      <c r="M118" s="34">
        <f>sum(offset(M116,0,-min($G117,Setup!M$11)+1,1,min($G117,Setup!M$11)))/$G117</f>
        <v>0</v>
      </c>
      <c r="N118" s="34">
        <f>sum(offset(N116,0,-min($G117,Setup!N$11)+1,1,min($G117,Setup!N$11)))/$G117</f>
        <v>0</v>
      </c>
      <c r="O118" s="34">
        <f>sum(offset(O116,0,-min($G117,Setup!O$11)+1,1,min($G117,Setup!O$11)))/$G117</f>
        <v>0</v>
      </c>
      <c r="P118" s="34">
        <f>sum(offset(P116,0,-min($G117,Setup!P$11)+1,1,min($G117,Setup!P$11)))/$G117</f>
        <v>0</v>
      </c>
      <c r="Q118" s="34">
        <f>sum(offset(Q116,0,-min($G117,Setup!Q$11)+1,1,min($G117,Setup!Q$11)))/$G117</f>
        <v>0</v>
      </c>
      <c r="R118" s="34">
        <f>sum(offset(R116,0,-min($G117,Setup!R$11)+1,1,min($G117,Setup!R$11)))/$G117</f>
        <v>0</v>
      </c>
      <c r="S118" s="34">
        <f>sum(offset(S116,0,-min($G117,Setup!S$11)+1,1,min($G117,Setup!S$11)))/$G117</f>
        <v>0</v>
      </c>
      <c r="T118" s="34">
        <f>sum(offset(T116,0,-min($G117,Setup!T$11)+1,1,min($G117,Setup!T$11)))/$G117</f>
        <v>0</v>
      </c>
      <c r="U118" s="34">
        <f>sum(offset(U116,0,-min($G117,Setup!U$11)+1,1,min($G117,Setup!U$11)))/$G117</f>
        <v>0</v>
      </c>
      <c r="V118" s="34">
        <f>sum(offset(V116,0,-min($G117,Setup!V$11)+1,1,min($G117,Setup!V$11)))/$G117</f>
        <v>0</v>
      </c>
      <c r="W118" s="34">
        <f>sum(offset(W116,0,-min($G117,Setup!W$11)+1,1,min($G117,Setup!W$11)))/$G117</f>
        <v>0</v>
      </c>
      <c r="X118" s="34">
        <f>sum(offset(X116,0,-min($G117,Setup!X$11)+1,1,min($G117,Setup!X$11)))/$G117</f>
        <v>0</v>
      </c>
      <c r="Y118" s="34">
        <f>sum(offset(Y116,0,-min($G117,Setup!Y$11)+1,1,min($G117,Setup!Y$11)))/$G117</f>
        <v>0</v>
      </c>
      <c r="Z118" s="34">
        <f>sum(offset(Z116,0,-min($G117,Setup!Z$11)+1,1,min($G117,Setup!Z$11)))/$G117</f>
        <v>0</v>
      </c>
      <c r="AA118" s="34">
        <f>sum(offset(AA116,0,-min($G117,Setup!AA$11)+1,1,min($G117,Setup!AA$11)))/$G117</f>
        <v>0</v>
      </c>
      <c r="AB118" s="34">
        <f>sum(offset(AB116,0,-min($G117,Setup!AB$11)+1,1,min($G117,Setup!AB$11)))/$G117</f>
        <v>0</v>
      </c>
      <c r="AC118" s="34">
        <f>sum(offset(AC116,0,-min($G117,Setup!AC$11)+1,1,min($G117,Setup!AC$11)))/$G117</f>
        <v>0</v>
      </c>
      <c r="AD118" s="34">
        <f>sum(offset(AD116,0,-min($G117,Setup!AD$11)+1,1,min($G117,Setup!AD$11)))/$G117</f>
        <v>0</v>
      </c>
      <c r="AE118" s="34">
        <f>sum(offset(AE116,0,-min($G117,Setup!AE$11)+1,1,min($G117,Setup!AE$11)))/$G117</f>
        <v>0</v>
      </c>
      <c r="AF118" s="34">
        <f>sum(offset(AF116,0,-min($G117,Setup!AF$11)+1,1,min($G117,Setup!AF$11)))/$G117</f>
        <v>0</v>
      </c>
      <c r="AG118" s="34">
        <f>sum(offset(AG116,0,-min($G117,Setup!AG$11)+1,1,min($G117,Setup!AG$11)))/$G117</f>
        <v>0</v>
      </c>
      <c r="AH118" s="34">
        <f>sum(offset(AH116,0,-min($G117,Setup!AH$11)+1,1,min($G117,Setup!AH$11)))/$G117</f>
        <v>0</v>
      </c>
      <c r="AI118" s="34">
        <f>sum(offset(AI116,0,-min($G117,Setup!AI$11)+1,1,min($G117,Setup!AI$11)))/$G117</f>
        <v>0</v>
      </c>
      <c r="AJ118" s="34">
        <f>sum(offset(AJ116,0,-min($G117,Setup!AJ$11)+1,1,min($G117,Setup!AJ$11)))/$G117</f>
        <v>0</v>
      </c>
      <c r="AK118" s="34">
        <f>sum(offset(AK116,0,-min($G117,Setup!AK$11)+1,1,min($G117,Setup!AK$11)))/$G117</f>
        <v>0</v>
      </c>
      <c r="AL118" s="34">
        <f>sum(offset(AL116,0,-min($G117,Setup!AL$11)+1,1,min($G117,Setup!AL$11)))/$G117</f>
        <v>0</v>
      </c>
      <c r="AM118" s="34">
        <f>sum(offset(AM116,0,-min($G117,Setup!AM$11)+1,1,min($G117,Setup!AM$11)))/$G117</f>
        <v>0</v>
      </c>
      <c r="AN118" s="34">
        <f>sum(offset(AN116,0,-min($G117,Setup!AN$11)+1,1,min($G117,Setup!AN$11)))/$G117</f>
        <v>0</v>
      </c>
      <c r="AO118" s="34">
        <f>sum(offset(AO116,0,-min($G117,Setup!AO$11)+1,1,min($G117,Setup!AO$11)))/$G117</f>
        <v>0</v>
      </c>
      <c r="AP118" s="34">
        <f>sum(offset(AP116,0,-min($G117,Setup!AP$11)+1,1,min($G117,Setup!AP$11)))/$G117</f>
        <v>0</v>
      </c>
      <c r="AQ118" s="34">
        <f>sum(offset(AQ116,0,-min($G117,Setup!AQ$11)+1,1,min($G117,Setup!AQ$11)))/$G117</f>
        <v>0</v>
      </c>
      <c r="AR118" s="34">
        <f>sum(offset(AR116,0,-min($G117,Setup!AR$11)+1,1,min($G117,Setup!AR$11)))/$G117</f>
        <v>0</v>
      </c>
    </row>
    <row r="120">
      <c r="A120" s="32"/>
      <c r="B120" s="10" t="s">
        <v>113</v>
      </c>
      <c r="C120" s="32"/>
      <c r="D120" s="32"/>
      <c r="E120" s="32"/>
      <c r="F120" s="35" t="s">
        <v>74</v>
      </c>
      <c r="G120" s="40">
        <f t="shared" ref="G120:G121" si="47">sum(I120:AR120)</f>
        <v>230000</v>
      </c>
      <c r="H120" s="32"/>
      <c r="I120" s="40">
        <f t="shared" ref="I120:AR120" si="46">I96+I101+I106+I111+I116</f>
        <v>0</v>
      </c>
      <c r="J120" s="40">
        <f t="shared" si="46"/>
        <v>30000</v>
      </c>
      <c r="K120" s="40">
        <f t="shared" si="46"/>
        <v>0</v>
      </c>
      <c r="L120" s="40">
        <f t="shared" si="46"/>
        <v>0</v>
      </c>
      <c r="M120" s="40">
        <f t="shared" si="46"/>
        <v>0</v>
      </c>
      <c r="N120" s="40">
        <f t="shared" si="46"/>
        <v>0</v>
      </c>
      <c r="O120" s="40">
        <f t="shared" si="46"/>
        <v>0</v>
      </c>
      <c r="P120" s="40">
        <f t="shared" si="46"/>
        <v>0</v>
      </c>
      <c r="Q120" s="40">
        <f t="shared" si="46"/>
        <v>0</v>
      </c>
      <c r="R120" s="40">
        <f t="shared" si="46"/>
        <v>0</v>
      </c>
      <c r="S120" s="40">
        <f t="shared" si="46"/>
        <v>200000</v>
      </c>
      <c r="T120" s="40">
        <f t="shared" si="46"/>
        <v>0</v>
      </c>
      <c r="U120" s="40">
        <f t="shared" si="46"/>
        <v>0</v>
      </c>
      <c r="V120" s="40">
        <f t="shared" si="46"/>
        <v>0</v>
      </c>
      <c r="W120" s="40">
        <f t="shared" si="46"/>
        <v>0</v>
      </c>
      <c r="X120" s="40">
        <f t="shared" si="46"/>
        <v>0</v>
      </c>
      <c r="Y120" s="40">
        <f t="shared" si="46"/>
        <v>0</v>
      </c>
      <c r="Z120" s="40">
        <f t="shared" si="46"/>
        <v>0</v>
      </c>
      <c r="AA120" s="40">
        <f t="shared" si="46"/>
        <v>0</v>
      </c>
      <c r="AB120" s="40">
        <f t="shared" si="46"/>
        <v>0</v>
      </c>
      <c r="AC120" s="40">
        <f t="shared" si="46"/>
        <v>0</v>
      </c>
      <c r="AD120" s="40">
        <f t="shared" si="46"/>
        <v>0</v>
      </c>
      <c r="AE120" s="40">
        <f t="shared" si="46"/>
        <v>0</v>
      </c>
      <c r="AF120" s="40">
        <f t="shared" si="46"/>
        <v>0</v>
      </c>
      <c r="AG120" s="40">
        <f t="shared" si="46"/>
        <v>0</v>
      </c>
      <c r="AH120" s="40">
        <f t="shared" si="46"/>
        <v>0</v>
      </c>
      <c r="AI120" s="40">
        <f t="shared" si="46"/>
        <v>0</v>
      </c>
      <c r="AJ120" s="40">
        <f t="shared" si="46"/>
        <v>0</v>
      </c>
      <c r="AK120" s="40">
        <f t="shared" si="46"/>
        <v>0</v>
      </c>
      <c r="AL120" s="40">
        <f t="shared" si="46"/>
        <v>0</v>
      </c>
      <c r="AM120" s="40">
        <f t="shared" si="46"/>
        <v>0</v>
      </c>
      <c r="AN120" s="40">
        <f t="shared" si="46"/>
        <v>0</v>
      </c>
      <c r="AO120" s="40">
        <f t="shared" si="46"/>
        <v>0</v>
      </c>
      <c r="AP120" s="40">
        <f t="shared" si="46"/>
        <v>0</v>
      </c>
      <c r="AQ120" s="40">
        <f t="shared" si="46"/>
        <v>0</v>
      </c>
      <c r="AR120" s="40">
        <f t="shared" si="46"/>
        <v>0</v>
      </c>
    </row>
    <row r="121">
      <c r="A121" s="32"/>
      <c r="B121" s="10" t="s">
        <v>114</v>
      </c>
      <c r="C121" s="32"/>
      <c r="D121" s="32"/>
      <c r="E121" s="32"/>
      <c r="F121" s="35" t="s">
        <v>74</v>
      </c>
      <c r="G121" s="40">
        <f t="shared" si="47"/>
        <v>160000</v>
      </c>
      <c r="H121" s="32"/>
      <c r="I121" s="40">
        <f t="shared" ref="I121:AR121" si="48">I98+I103+I108+I113+I118</f>
        <v>0</v>
      </c>
      <c r="J121" s="40">
        <f t="shared" si="48"/>
        <v>444.4444444</v>
      </c>
      <c r="K121" s="40">
        <f t="shared" si="48"/>
        <v>444.4444444</v>
      </c>
      <c r="L121" s="40">
        <f t="shared" si="48"/>
        <v>444.4444444</v>
      </c>
      <c r="M121" s="40">
        <f t="shared" si="48"/>
        <v>444.4444444</v>
      </c>
      <c r="N121" s="40">
        <f t="shared" si="48"/>
        <v>444.4444444</v>
      </c>
      <c r="O121" s="40">
        <f t="shared" si="48"/>
        <v>444.4444444</v>
      </c>
      <c r="P121" s="40">
        <f t="shared" si="48"/>
        <v>444.4444444</v>
      </c>
      <c r="Q121" s="40">
        <f t="shared" si="48"/>
        <v>444.4444444</v>
      </c>
      <c r="R121" s="40">
        <f t="shared" si="48"/>
        <v>444.4444444</v>
      </c>
      <c r="S121" s="40">
        <f t="shared" si="48"/>
        <v>6000</v>
      </c>
      <c r="T121" s="40">
        <f t="shared" si="48"/>
        <v>6000</v>
      </c>
      <c r="U121" s="40">
        <f t="shared" si="48"/>
        <v>6000</v>
      </c>
      <c r="V121" s="40">
        <f t="shared" si="48"/>
        <v>6000</v>
      </c>
      <c r="W121" s="40">
        <f t="shared" si="48"/>
        <v>6000</v>
      </c>
      <c r="X121" s="40">
        <f t="shared" si="48"/>
        <v>6000</v>
      </c>
      <c r="Y121" s="40">
        <f t="shared" si="48"/>
        <v>6000</v>
      </c>
      <c r="Z121" s="40">
        <f t="shared" si="48"/>
        <v>6000</v>
      </c>
      <c r="AA121" s="40">
        <f t="shared" si="48"/>
        <v>6000</v>
      </c>
      <c r="AB121" s="40">
        <f t="shared" si="48"/>
        <v>6000</v>
      </c>
      <c r="AC121" s="40">
        <f t="shared" si="48"/>
        <v>6000</v>
      </c>
      <c r="AD121" s="40">
        <f t="shared" si="48"/>
        <v>6000</v>
      </c>
      <c r="AE121" s="40">
        <f t="shared" si="48"/>
        <v>6000</v>
      </c>
      <c r="AF121" s="40">
        <f t="shared" si="48"/>
        <v>6000</v>
      </c>
      <c r="AG121" s="40">
        <f t="shared" si="48"/>
        <v>6000</v>
      </c>
      <c r="AH121" s="40">
        <f t="shared" si="48"/>
        <v>6000</v>
      </c>
      <c r="AI121" s="40">
        <f t="shared" si="48"/>
        <v>6000</v>
      </c>
      <c r="AJ121" s="40">
        <f t="shared" si="48"/>
        <v>6000</v>
      </c>
      <c r="AK121" s="40">
        <f t="shared" si="48"/>
        <v>6000</v>
      </c>
      <c r="AL121" s="40">
        <f t="shared" si="48"/>
        <v>6000</v>
      </c>
      <c r="AM121" s="40">
        <f t="shared" si="48"/>
        <v>6000</v>
      </c>
      <c r="AN121" s="40">
        <f t="shared" si="48"/>
        <v>6000</v>
      </c>
      <c r="AO121" s="40">
        <f t="shared" si="48"/>
        <v>6000</v>
      </c>
      <c r="AP121" s="40">
        <f t="shared" si="48"/>
        <v>6000</v>
      </c>
      <c r="AQ121" s="40">
        <f t="shared" si="48"/>
        <v>6000</v>
      </c>
      <c r="AR121" s="40">
        <f t="shared" si="48"/>
        <v>6000</v>
      </c>
    </row>
  </sheetData>
  <mergeCells count="6">
    <mergeCell ref="B2:E4"/>
    <mergeCell ref="F2:H2"/>
    <mergeCell ref="F3:H3"/>
    <mergeCell ref="F4:H4"/>
    <mergeCell ref="B5:F5"/>
    <mergeCell ref="B6:H6"/>
  </mergeCells>
  <dataValidations>
    <dataValidation type="list" allowBlank="1" showErrorMessage="1" sqref="G24">
      <formula1>Setup!$I$18:$AR$18</formula1>
    </dataValidation>
  </dataValidations>
  <hyperlinks>
    <hyperlink r:id="rId1" ref="F3"/>
    <hyperlink r:id="rId2" ref="F4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showGridLines="0" workbookViewId="0">
      <pane xSplit="5.0" topLeftCell="F1" activePane="topRight" state="frozen"/>
      <selection activeCell="G2" sqref="G2" pane="topRight"/>
    </sheetView>
  </sheetViews>
  <sheetFormatPr customHeight="1" defaultColWidth="12.63" defaultRowHeight="15.75"/>
  <cols>
    <col customWidth="1" min="1" max="1" width="1.5"/>
    <col customWidth="1" min="2" max="2" width="16.5"/>
    <col customWidth="1" min="3" max="3" width="28.25"/>
    <col customWidth="1" min="4" max="4" width="19.0"/>
    <col customWidth="1" min="5" max="5" width="18.75"/>
    <col customWidth="1" min="7" max="7" width="18.63"/>
    <col customWidth="1" min="10" max="10" width="14.0"/>
  </cols>
  <sheetData>
    <row r="1" ht="5.25" customHeight="1">
      <c r="B1" s="10"/>
    </row>
    <row r="2">
      <c r="B2" s="10" t="s">
        <v>115</v>
      </c>
    </row>
    <row r="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</row>
    <row r="4" ht="6.0" customHeight="1"/>
    <row r="5">
      <c r="B5" s="13" t="s">
        <v>116</v>
      </c>
      <c r="C5" s="10"/>
      <c r="D5" s="42" t="s">
        <v>117</v>
      </c>
      <c r="E5" s="43">
        <v>0.25</v>
      </c>
      <c r="F5" s="42"/>
      <c r="G5" s="42"/>
      <c r="H5" s="42"/>
      <c r="I5" s="42"/>
      <c r="J5" s="10"/>
      <c r="K5" s="10"/>
      <c r="L5" s="10"/>
      <c r="AV5" s="10"/>
      <c r="CF5" s="13"/>
    </row>
    <row r="6">
      <c r="B6" s="13" t="s">
        <v>118</v>
      </c>
      <c r="C6" s="10"/>
      <c r="D6" s="42" t="s">
        <v>117</v>
      </c>
      <c r="E6" s="43">
        <v>0.92</v>
      </c>
      <c r="F6" s="42"/>
      <c r="G6" s="42"/>
      <c r="H6" s="42"/>
      <c r="I6" s="42"/>
      <c r="J6" s="10"/>
      <c r="K6" s="10"/>
      <c r="L6" s="10"/>
      <c r="AV6" s="10"/>
      <c r="CF6" s="13"/>
    </row>
    <row r="7">
      <c r="B7" s="13" t="s">
        <v>119</v>
      </c>
      <c r="C7" s="10"/>
      <c r="D7" s="42" t="s">
        <v>117</v>
      </c>
      <c r="E7" s="43">
        <v>1.0</v>
      </c>
      <c r="F7" s="42"/>
      <c r="G7" s="42"/>
      <c r="H7" s="42"/>
      <c r="I7" s="42"/>
      <c r="J7" s="10"/>
      <c r="K7" s="10"/>
      <c r="L7" s="10"/>
      <c r="AV7" s="10"/>
      <c r="CF7" s="13"/>
    </row>
    <row r="8">
      <c r="B8" s="13" t="s">
        <v>120</v>
      </c>
      <c r="C8" s="10"/>
      <c r="D8" s="44" t="s">
        <v>121</v>
      </c>
      <c r="E8" s="28">
        <v>5.0</v>
      </c>
      <c r="F8" s="42"/>
      <c r="G8" s="42"/>
      <c r="H8" s="42"/>
      <c r="I8" s="42"/>
      <c r="J8" s="10"/>
      <c r="K8" s="10"/>
      <c r="L8" s="10"/>
      <c r="AV8" s="10"/>
      <c r="CF8" s="13"/>
    </row>
    <row r="9">
      <c r="B9" s="13" t="s">
        <v>122</v>
      </c>
      <c r="C9" s="10"/>
      <c r="D9" s="44" t="s">
        <v>121</v>
      </c>
      <c r="E9" s="28">
        <v>12.0</v>
      </c>
      <c r="F9" s="42"/>
      <c r="G9" s="42"/>
      <c r="H9" s="42"/>
      <c r="I9" s="42"/>
      <c r="J9" s="10"/>
      <c r="K9" s="10"/>
      <c r="L9" s="10"/>
      <c r="AV9" s="10"/>
      <c r="CF9" s="13"/>
    </row>
    <row r="10">
      <c r="B10" s="10"/>
      <c r="C10" s="10"/>
      <c r="D10" s="10"/>
      <c r="E10" s="10"/>
      <c r="F10" s="42"/>
      <c r="G10" s="42"/>
      <c r="H10" s="42"/>
      <c r="I10" s="42"/>
      <c r="J10" s="10"/>
      <c r="K10" s="10"/>
      <c r="L10" s="10"/>
      <c r="AV10" s="10"/>
      <c r="CF10" s="13"/>
    </row>
    <row r="11">
      <c r="B11" s="45" t="s">
        <v>123</v>
      </c>
      <c r="C11" s="46" t="s">
        <v>124</v>
      </c>
      <c r="D11" s="46" t="s">
        <v>125</v>
      </c>
      <c r="E11" s="46" t="s">
        <v>126</v>
      </c>
      <c r="F11" s="47" t="s">
        <v>127</v>
      </c>
      <c r="G11" s="47" t="s">
        <v>128</v>
      </c>
      <c r="H11" s="47" t="s">
        <v>129</v>
      </c>
      <c r="I11" s="48" t="s">
        <v>130</v>
      </c>
      <c r="J11" s="46" t="s">
        <v>118</v>
      </c>
      <c r="K11" s="46" t="s">
        <v>119</v>
      </c>
      <c r="L11" s="45" t="s">
        <v>131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50" t="s">
        <v>132</v>
      </c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2"/>
      <c r="CF11" s="53" t="s">
        <v>133</v>
      </c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3" t="s">
        <v>134</v>
      </c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3" t="s">
        <v>135</v>
      </c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3" t="s">
        <v>136</v>
      </c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</row>
    <row r="12">
      <c r="B12" s="55"/>
      <c r="C12" s="54"/>
      <c r="D12" s="54"/>
      <c r="E12" s="54"/>
      <c r="F12" s="54"/>
      <c r="G12" s="54"/>
      <c r="H12" s="54"/>
      <c r="I12" s="56" t="s">
        <v>137</v>
      </c>
      <c r="J12" s="57"/>
      <c r="K12" s="57"/>
      <c r="L12" s="58" t="str">
        <f>Setup!I18</f>
        <v>Jan'22</v>
      </c>
      <c r="M12" s="57" t="str">
        <f>Setup!J18</f>
        <v>Feb'22</v>
      </c>
      <c r="N12" s="57" t="str">
        <f>Setup!K18</f>
        <v>Mar'22</v>
      </c>
      <c r="O12" s="57" t="str">
        <f>Setup!L18</f>
        <v>Apr'22</v>
      </c>
      <c r="P12" s="57" t="str">
        <f>Setup!M18</f>
        <v>May'22</v>
      </c>
      <c r="Q12" s="57" t="str">
        <f>Setup!N18</f>
        <v>Jun'22</v>
      </c>
      <c r="R12" s="57" t="str">
        <f>Setup!O18</f>
        <v>Jul'22</v>
      </c>
      <c r="S12" s="57" t="str">
        <f>Setup!P18</f>
        <v>Aug'22</v>
      </c>
      <c r="T12" s="57" t="str">
        <f>Setup!Q18</f>
        <v>Sep'22</v>
      </c>
      <c r="U12" s="57" t="str">
        <f>Setup!R18</f>
        <v>Oct'22</v>
      </c>
      <c r="V12" s="57" t="str">
        <f>Setup!S18</f>
        <v>Nov'22</v>
      </c>
      <c r="W12" s="57" t="str">
        <f>Setup!T18</f>
        <v>Dec'22</v>
      </c>
      <c r="X12" s="57" t="str">
        <f>Setup!U18</f>
        <v>Jan'23</v>
      </c>
      <c r="Y12" s="57" t="str">
        <f>Setup!V18</f>
        <v>Feb'23</v>
      </c>
      <c r="Z12" s="57" t="str">
        <f>Setup!W18</f>
        <v>Mar'23</v>
      </c>
      <c r="AA12" s="57" t="str">
        <f>Setup!X18</f>
        <v>Apr'23</v>
      </c>
      <c r="AB12" s="57" t="str">
        <f>Setup!Y18</f>
        <v>May'23</v>
      </c>
      <c r="AC12" s="57" t="str">
        <f>Setup!Z18</f>
        <v>Jun'23</v>
      </c>
      <c r="AD12" s="57" t="str">
        <f>Setup!AA18</f>
        <v>Jul'23</v>
      </c>
      <c r="AE12" s="57" t="str">
        <f>Setup!AB18</f>
        <v>Aug'23</v>
      </c>
      <c r="AF12" s="57" t="str">
        <f>Setup!AC18</f>
        <v>Sep'23</v>
      </c>
      <c r="AG12" s="57" t="str">
        <f>Setup!AD18</f>
        <v>Oct'23</v>
      </c>
      <c r="AH12" s="57" t="str">
        <f>Setup!AE18</f>
        <v>Nov'23</v>
      </c>
      <c r="AI12" s="57" t="str">
        <f>Setup!AF18</f>
        <v>Dec'23</v>
      </c>
      <c r="AJ12" s="57" t="str">
        <f>Setup!AG18</f>
        <v>Jan'24</v>
      </c>
      <c r="AK12" s="57" t="str">
        <f>Setup!AH18</f>
        <v>Feb'24</v>
      </c>
      <c r="AL12" s="57" t="str">
        <f>Setup!AI18</f>
        <v>Mar'24</v>
      </c>
      <c r="AM12" s="57" t="str">
        <f>Setup!AJ18</f>
        <v>Apr'24</v>
      </c>
      <c r="AN12" s="57" t="str">
        <f>Setup!AK18</f>
        <v>May'24</v>
      </c>
      <c r="AO12" s="57" t="str">
        <f>Setup!AL18</f>
        <v>Jun'24</v>
      </c>
      <c r="AP12" s="57" t="str">
        <f>Setup!AM18</f>
        <v>Jul'24</v>
      </c>
      <c r="AQ12" s="57" t="str">
        <f>Setup!AN18</f>
        <v>Aug'24</v>
      </c>
      <c r="AR12" s="57" t="str">
        <f>Setup!AO18</f>
        <v>Sep'24</v>
      </c>
      <c r="AS12" s="57" t="str">
        <f>Setup!AP18</f>
        <v>Oct'24</v>
      </c>
      <c r="AT12" s="57" t="str">
        <f>Setup!AQ18</f>
        <v>Nov'24</v>
      </c>
      <c r="AU12" s="57" t="str">
        <f>Setup!AR18</f>
        <v>Dec'24</v>
      </c>
      <c r="AV12" s="59" t="str">
        <f>Setup!I18</f>
        <v>Jan'22</v>
      </c>
      <c r="AW12" s="60" t="str">
        <f>Setup!J18</f>
        <v>Feb'22</v>
      </c>
      <c r="AX12" s="60" t="str">
        <f>Setup!K18</f>
        <v>Mar'22</v>
      </c>
      <c r="AY12" s="60" t="str">
        <f>Setup!L18</f>
        <v>Apr'22</v>
      </c>
      <c r="AZ12" s="60" t="str">
        <f>Setup!M18</f>
        <v>May'22</v>
      </c>
      <c r="BA12" s="60" t="str">
        <f>Setup!N18</f>
        <v>Jun'22</v>
      </c>
      <c r="BB12" s="60" t="str">
        <f>Setup!O18</f>
        <v>Jul'22</v>
      </c>
      <c r="BC12" s="60" t="str">
        <f>Setup!P18</f>
        <v>Aug'22</v>
      </c>
      <c r="BD12" s="60" t="str">
        <f>Setup!Q18</f>
        <v>Sep'22</v>
      </c>
      <c r="BE12" s="60" t="str">
        <f>Setup!R18</f>
        <v>Oct'22</v>
      </c>
      <c r="BF12" s="60" t="str">
        <f>Setup!S18</f>
        <v>Nov'22</v>
      </c>
      <c r="BG12" s="60" t="str">
        <f>Setup!T18</f>
        <v>Dec'22</v>
      </c>
      <c r="BH12" s="60" t="str">
        <f>Setup!U18</f>
        <v>Jan'23</v>
      </c>
      <c r="BI12" s="60" t="str">
        <f>Setup!V18</f>
        <v>Feb'23</v>
      </c>
      <c r="BJ12" s="60" t="str">
        <f>Setup!W18</f>
        <v>Mar'23</v>
      </c>
      <c r="BK12" s="60" t="str">
        <f>Setup!X18</f>
        <v>Apr'23</v>
      </c>
      <c r="BL12" s="60" t="str">
        <f>Setup!Y18</f>
        <v>May'23</v>
      </c>
      <c r="BM12" s="60" t="str">
        <f>Setup!Z18</f>
        <v>Jun'23</v>
      </c>
      <c r="BN12" s="60" t="str">
        <f>Setup!AA18</f>
        <v>Jul'23</v>
      </c>
      <c r="BO12" s="60" t="str">
        <f>Setup!AB18</f>
        <v>Aug'23</v>
      </c>
      <c r="BP12" s="60" t="str">
        <f>Setup!AC18</f>
        <v>Sep'23</v>
      </c>
      <c r="BQ12" s="60" t="str">
        <f>Setup!AD18</f>
        <v>Oct'23</v>
      </c>
      <c r="BR12" s="60" t="str">
        <f>Setup!AE18</f>
        <v>Nov'23</v>
      </c>
      <c r="BS12" s="60" t="str">
        <f>Setup!AF18</f>
        <v>Dec'23</v>
      </c>
      <c r="BT12" s="60" t="str">
        <f>Setup!AG18</f>
        <v>Jan'24</v>
      </c>
      <c r="BU12" s="60" t="str">
        <f>Setup!AH18</f>
        <v>Feb'24</v>
      </c>
      <c r="BV12" s="60" t="str">
        <f>Setup!AI18</f>
        <v>Mar'24</v>
      </c>
      <c r="BW12" s="60" t="str">
        <f>Setup!AJ18</f>
        <v>Apr'24</v>
      </c>
      <c r="BX12" s="60" t="str">
        <f>Setup!AK18</f>
        <v>May'24</v>
      </c>
      <c r="BY12" s="60" t="str">
        <f>Setup!AL18</f>
        <v>Jun'24</v>
      </c>
      <c r="BZ12" s="60" t="str">
        <f>Setup!AM18</f>
        <v>Jul'24</v>
      </c>
      <c r="CA12" s="60" t="str">
        <f>Setup!AN18</f>
        <v>Aug'24</v>
      </c>
      <c r="CB12" s="60" t="str">
        <f>Setup!AO18</f>
        <v>Sep'24</v>
      </c>
      <c r="CC12" s="60" t="str">
        <f>Setup!AP18</f>
        <v>Oct'24</v>
      </c>
      <c r="CD12" s="60" t="str">
        <f>Setup!AQ18</f>
        <v>Nov'24</v>
      </c>
      <c r="CE12" s="61" t="str">
        <f>Setup!AR18</f>
        <v>Dec'24</v>
      </c>
      <c r="CF12" s="60" t="str">
        <f>Setup!I18</f>
        <v>Jan'22</v>
      </c>
      <c r="CG12" s="60" t="str">
        <f>Setup!J18</f>
        <v>Feb'22</v>
      </c>
      <c r="CH12" s="60" t="str">
        <f>Setup!K18</f>
        <v>Mar'22</v>
      </c>
      <c r="CI12" s="60" t="str">
        <f>Setup!L18</f>
        <v>Apr'22</v>
      </c>
      <c r="CJ12" s="60" t="str">
        <f>Setup!M18</f>
        <v>May'22</v>
      </c>
      <c r="CK12" s="60" t="str">
        <f>Setup!N18</f>
        <v>Jun'22</v>
      </c>
      <c r="CL12" s="60" t="str">
        <f>Setup!O18</f>
        <v>Jul'22</v>
      </c>
      <c r="CM12" s="60" t="str">
        <f>Setup!P18</f>
        <v>Aug'22</v>
      </c>
      <c r="CN12" s="60" t="str">
        <f>Setup!Q18</f>
        <v>Sep'22</v>
      </c>
      <c r="CO12" s="60" t="str">
        <f>Setup!R18</f>
        <v>Oct'22</v>
      </c>
      <c r="CP12" s="60" t="str">
        <f>Setup!S18</f>
        <v>Nov'22</v>
      </c>
      <c r="CQ12" s="60" t="str">
        <f>Setup!T18</f>
        <v>Dec'22</v>
      </c>
      <c r="CR12" s="60" t="str">
        <f>Setup!U18</f>
        <v>Jan'23</v>
      </c>
      <c r="CS12" s="60" t="str">
        <f>Setup!V18</f>
        <v>Feb'23</v>
      </c>
      <c r="CT12" s="60" t="str">
        <f>Setup!W18</f>
        <v>Mar'23</v>
      </c>
      <c r="CU12" s="60" t="str">
        <f>Setup!X18</f>
        <v>Apr'23</v>
      </c>
      <c r="CV12" s="60" t="str">
        <f>Setup!Y18</f>
        <v>May'23</v>
      </c>
      <c r="CW12" s="60" t="str">
        <f>Setup!Z18</f>
        <v>Jun'23</v>
      </c>
      <c r="CX12" s="60" t="str">
        <f>Setup!AA18</f>
        <v>Jul'23</v>
      </c>
      <c r="CY12" s="60" t="str">
        <f>Setup!AB18</f>
        <v>Aug'23</v>
      </c>
      <c r="CZ12" s="60" t="str">
        <f>Setup!AC18</f>
        <v>Sep'23</v>
      </c>
      <c r="DA12" s="60" t="str">
        <f>Setup!AD18</f>
        <v>Oct'23</v>
      </c>
      <c r="DB12" s="60" t="str">
        <f>Setup!AE18</f>
        <v>Nov'23</v>
      </c>
      <c r="DC12" s="60" t="str">
        <f>Setup!AF18</f>
        <v>Dec'23</v>
      </c>
      <c r="DD12" s="60" t="str">
        <f>Setup!AG18</f>
        <v>Jan'24</v>
      </c>
      <c r="DE12" s="60" t="str">
        <f>Setup!AH18</f>
        <v>Feb'24</v>
      </c>
      <c r="DF12" s="60" t="str">
        <f>Setup!AI18</f>
        <v>Mar'24</v>
      </c>
      <c r="DG12" s="60" t="str">
        <f>Setup!AJ18</f>
        <v>Apr'24</v>
      </c>
      <c r="DH12" s="60" t="str">
        <f>Setup!AK18</f>
        <v>May'24</v>
      </c>
      <c r="DI12" s="60" t="str">
        <f>Setup!AL18</f>
        <v>Jun'24</v>
      </c>
      <c r="DJ12" s="60" t="str">
        <f>Setup!AM18</f>
        <v>Jul'24</v>
      </c>
      <c r="DK12" s="60" t="str">
        <f>Setup!AN18</f>
        <v>Aug'24</v>
      </c>
      <c r="DL12" s="60" t="str">
        <f>Setup!AO18</f>
        <v>Sep'24</v>
      </c>
      <c r="DM12" s="60" t="str">
        <f>Setup!AP18</f>
        <v>Oct'24</v>
      </c>
      <c r="DN12" s="60" t="str">
        <f>Setup!AQ18</f>
        <v>Nov'24</v>
      </c>
      <c r="DO12" s="60" t="str">
        <f>Setup!AR18</f>
        <v>Dec'24</v>
      </c>
      <c r="DP12" s="60" t="str">
        <f>Setup!I18</f>
        <v>Jan'22</v>
      </c>
      <c r="DQ12" s="60" t="str">
        <f>Setup!J18</f>
        <v>Feb'22</v>
      </c>
      <c r="DR12" s="60" t="str">
        <f>Setup!K18</f>
        <v>Mar'22</v>
      </c>
      <c r="DS12" s="60" t="str">
        <f>Setup!L18</f>
        <v>Apr'22</v>
      </c>
      <c r="DT12" s="60" t="str">
        <f>Setup!M18</f>
        <v>May'22</v>
      </c>
      <c r="DU12" s="60" t="str">
        <f>Setup!N18</f>
        <v>Jun'22</v>
      </c>
      <c r="DV12" s="60" t="str">
        <f>Setup!O18</f>
        <v>Jul'22</v>
      </c>
      <c r="DW12" s="60" t="str">
        <f>Setup!P18</f>
        <v>Aug'22</v>
      </c>
      <c r="DX12" s="60" t="str">
        <f>Setup!Q18</f>
        <v>Sep'22</v>
      </c>
      <c r="DY12" s="60" t="str">
        <f>Setup!R18</f>
        <v>Oct'22</v>
      </c>
      <c r="DZ12" s="60" t="str">
        <f>Setup!S18</f>
        <v>Nov'22</v>
      </c>
      <c r="EA12" s="60" t="str">
        <f>Setup!T18</f>
        <v>Dec'22</v>
      </c>
      <c r="EB12" s="60" t="str">
        <f>Setup!U18</f>
        <v>Jan'23</v>
      </c>
      <c r="EC12" s="60" t="str">
        <f>Setup!V18</f>
        <v>Feb'23</v>
      </c>
      <c r="ED12" s="60" t="str">
        <f>Setup!W18</f>
        <v>Mar'23</v>
      </c>
      <c r="EE12" s="60" t="str">
        <f>Setup!X18</f>
        <v>Apr'23</v>
      </c>
      <c r="EF12" s="60" t="str">
        <f>Setup!Y18</f>
        <v>May'23</v>
      </c>
      <c r="EG12" s="60" t="str">
        <f>Setup!Z18</f>
        <v>Jun'23</v>
      </c>
      <c r="EH12" s="60" t="str">
        <f>Setup!AA18</f>
        <v>Jul'23</v>
      </c>
      <c r="EI12" s="60" t="str">
        <f>Setup!AB18</f>
        <v>Aug'23</v>
      </c>
      <c r="EJ12" s="60" t="str">
        <f>Setup!AC18</f>
        <v>Sep'23</v>
      </c>
      <c r="EK12" s="60" t="str">
        <f>Setup!AD18</f>
        <v>Oct'23</v>
      </c>
      <c r="EL12" s="60" t="str">
        <f>Setup!AE18</f>
        <v>Nov'23</v>
      </c>
      <c r="EM12" s="60" t="str">
        <f>Setup!AF18</f>
        <v>Dec'23</v>
      </c>
      <c r="EN12" s="60" t="str">
        <f>Setup!AG18</f>
        <v>Jan'24</v>
      </c>
      <c r="EO12" s="60" t="str">
        <f>Setup!AH18</f>
        <v>Feb'24</v>
      </c>
      <c r="EP12" s="60" t="str">
        <f>Setup!AI18</f>
        <v>Mar'24</v>
      </c>
      <c r="EQ12" s="60" t="str">
        <f>Setup!AJ18</f>
        <v>Apr'24</v>
      </c>
      <c r="ER12" s="60" t="str">
        <f>Setup!AK18</f>
        <v>May'24</v>
      </c>
      <c r="ES12" s="60" t="str">
        <f>Setup!AL18</f>
        <v>Jun'24</v>
      </c>
      <c r="ET12" s="60" t="str">
        <f>Setup!AM18</f>
        <v>Jul'24</v>
      </c>
      <c r="EU12" s="60" t="str">
        <f>Setup!AN18</f>
        <v>Aug'24</v>
      </c>
      <c r="EV12" s="60" t="str">
        <f>Setup!AO18</f>
        <v>Sep'24</v>
      </c>
      <c r="EW12" s="60" t="str">
        <f>Setup!AP18</f>
        <v>Oct'24</v>
      </c>
      <c r="EX12" s="60" t="str">
        <f>Setup!AQ18</f>
        <v>Nov'24</v>
      </c>
      <c r="EY12" s="60" t="str">
        <f>Setup!AR18</f>
        <v>Dec'24</v>
      </c>
      <c r="EZ12" s="60" t="str">
        <f>Setup!I18</f>
        <v>Jan'22</v>
      </c>
      <c r="FA12" s="60" t="str">
        <f>Setup!J18</f>
        <v>Feb'22</v>
      </c>
      <c r="FB12" s="60" t="str">
        <f>Setup!K18</f>
        <v>Mar'22</v>
      </c>
      <c r="FC12" s="60" t="str">
        <f>Setup!L18</f>
        <v>Apr'22</v>
      </c>
      <c r="FD12" s="60" t="str">
        <f>Setup!M18</f>
        <v>May'22</v>
      </c>
      <c r="FE12" s="60" t="str">
        <f>Setup!N18</f>
        <v>Jun'22</v>
      </c>
      <c r="FF12" s="60" t="str">
        <f>Setup!O18</f>
        <v>Jul'22</v>
      </c>
      <c r="FG12" s="60" t="str">
        <f>Setup!P18</f>
        <v>Aug'22</v>
      </c>
      <c r="FH12" s="60" t="str">
        <f>Setup!Q18</f>
        <v>Sep'22</v>
      </c>
      <c r="FI12" s="60" t="str">
        <f>Setup!R18</f>
        <v>Oct'22</v>
      </c>
      <c r="FJ12" s="60" t="str">
        <f>Setup!S18</f>
        <v>Nov'22</v>
      </c>
      <c r="FK12" s="60" t="str">
        <f>Setup!T18</f>
        <v>Dec'22</v>
      </c>
      <c r="FL12" s="60" t="str">
        <f>Setup!U18</f>
        <v>Jan'23</v>
      </c>
      <c r="FM12" s="60" t="str">
        <f>Setup!V18</f>
        <v>Feb'23</v>
      </c>
      <c r="FN12" s="60" t="str">
        <f>Setup!W18</f>
        <v>Mar'23</v>
      </c>
      <c r="FO12" s="60" t="str">
        <f>Setup!X18</f>
        <v>Apr'23</v>
      </c>
      <c r="FP12" s="60" t="str">
        <f>Setup!Y18</f>
        <v>May'23</v>
      </c>
      <c r="FQ12" s="60" t="str">
        <f>Setup!Z18</f>
        <v>Jun'23</v>
      </c>
      <c r="FR12" s="60" t="str">
        <f>Setup!AA18</f>
        <v>Jul'23</v>
      </c>
      <c r="FS12" s="60" t="str">
        <f>Setup!AB18</f>
        <v>Aug'23</v>
      </c>
      <c r="FT12" s="60" t="str">
        <f>Setup!AC18</f>
        <v>Sep'23</v>
      </c>
      <c r="FU12" s="60" t="str">
        <f>Setup!AD18</f>
        <v>Oct'23</v>
      </c>
      <c r="FV12" s="60" t="str">
        <f>Setup!AE18</f>
        <v>Nov'23</v>
      </c>
      <c r="FW12" s="60" t="str">
        <f>Setup!AF18</f>
        <v>Dec'23</v>
      </c>
      <c r="FX12" s="60" t="str">
        <f>Setup!AG18</f>
        <v>Jan'24</v>
      </c>
      <c r="FY12" s="60" t="str">
        <f>Setup!AH18</f>
        <v>Feb'24</v>
      </c>
      <c r="FZ12" s="60" t="str">
        <f>Setup!AI18</f>
        <v>Mar'24</v>
      </c>
      <c r="GA12" s="60" t="str">
        <f>Setup!AJ18</f>
        <v>Apr'24</v>
      </c>
      <c r="GB12" s="60" t="str">
        <f>Setup!AK18</f>
        <v>May'24</v>
      </c>
      <c r="GC12" s="60" t="str">
        <f>Setup!AL18</f>
        <v>Jun'24</v>
      </c>
      <c r="GD12" s="60" t="str">
        <f>Setup!AM18</f>
        <v>Jul'24</v>
      </c>
      <c r="GE12" s="60" t="str">
        <f>Setup!AN18</f>
        <v>Aug'24</v>
      </c>
      <c r="GF12" s="60" t="str">
        <f>Setup!AO18</f>
        <v>Sep'24</v>
      </c>
      <c r="GG12" s="60" t="str">
        <f>Setup!AP18</f>
        <v>Oct'24</v>
      </c>
      <c r="GH12" s="60" t="str">
        <f>Setup!AQ18</f>
        <v>Nov'24</v>
      </c>
      <c r="GI12" s="60" t="str">
        <f>Setup!AR18</f>
        <v>Dec'24</v>
      </c>
      <c r="GJ12" s="60" t="str">
        <f>Setup!I18</f>
        <v>Jan'22</v>
      </c>
      <c r="GK12" s="60" t="str">
        <f>Setup!J18</f>
        <v>Feb'22</v>
      </c>
      <c r="GL12" s="60" t="str">
        <f>Setup!K18</f>
        <v>Mar'22</v>
      </c>
      <c r="GM12" s="60" t="str">
        <f>Setup!L18</f>
        <v>Apr'22</v>
      </c>
      <c r="GN12" s="60" t="str">
        <f>Setup!M18</f>
        <v>May'22</v>
      </c>
      <c r="GO12" s="60" t="str">
        <f>Setup!N18</f>
        <v>Jun'22</v>
      </c>
      <c r="GP12" s="60" t="str">
        <f>Setup!O18</f>
        <v>Jul'22</v>
      </c>
      <c r="GQ12" s="60" t="str">
        <f>Setup!P18</f>
        <v>Aug'22</v>
      </c>
      <c r="GR12" s="60" t="str">
        <f>Setup!Q18</f>
        <v>Sep'22</v>
      </c>
      <c r="GS12" s="60" t="str">
        <f>Setup!R18</f>
        <v>Oct'22</v>
      </c>
      <c r="GT12" s="60" t="str">
        <f>Setup!S18</f>
        <v>Nov'22</v>
      </c>
      <c r="GU12" s="60" t="str">
        <f>Setup!T18</f>
        <v>Dec'22</v>
      </c>
      <c r="GV12" s="60" t="str">
        <f>Setup!U18</f>
        <v>Jan'23</v>
      </c>
      <c r="GW12" s="60" t="str">
        <f>Setup!V18</f>
        <v>Feb'23</v>
      </c>
      <c r="GX12" s="60" t="str">
        <f>Setup!W18</f>
        <v>Mar'23</v>
      </c>
      <c r="GY12" s="60" t="str">
        <f>Setup!X18</f>
        <v>Apr'23</v>
      </c>
      <c r="GZ12" s="60" t="str">
        <f>Setup!Y18</f>
        <v>May'23</v>
      </c>
      <c r="HA12" s="60" t="str">
        <f>Setup!Z18</f>
        <v>Jun'23</v>
      </c>
      <c r="HB12" s="60" t="str">
        <f>Setup!AA18</f>
        <v>Jul'23</v>
      </c>
      <c r="HC12" s="60" t="str">
        <f>Setup!AB18</f>
        <v>Aug'23</v>
      </c>
      <c r="HD12" s="60" t="str">
        <f>Setup!AC18</f>
        <v>Sep'23</v>
      </c>
      <c r="HE12" s="60" t="str">
        <f>Setup!AD18</f>
        <v>Oct'23</v>
      </c>
      <c r="HF12" s="60" t="str">
        <f>Setup!AE18</f>
        <v>Nov'23</v>
      </c>
      <c r="HG12" s="60" t="str">
        <f>Setup!AF18</f>
        <v>Dec'23</v>
      </c>
      <c r="HH12" s="60" t="str">
        <f>Setup!AG18</f>
        <v>Jan'24</v>
      </c>
      <c r="HI12" s="60" t="str">
        <f>Setup!AH18</f>
        <v>Feb'24</v>
      </c>
      <c r="HJ12" s="60" t="str">
        <f>Setup!AI18</f>
        <v>Mar'24</v>
      </c>
      <c r="HK12" s="60" t="str">
        <f>Setup!AJ18</f>
        <v>Apr'24</v>
      </c>
      <c r="HL12" s="60" t="str">
        <f>Setup!AK18</f>
        <v>May'24</v>
      </c>
      <c r="HM12" s="60" t="str">
        <f>Setup!AL18</f>
        <v>Jun'24</v>
      </c>
      <c r="HN12" s="60" t="str">
        <f>Setup!AM18</f>
        <v>Jul'24</v>
      </c>
      <c r="HO12" s="60" t="str">
        <f>Setup!AN18</f>
        <v>Aug'24</v>
      </c>
      <c r="HP12" s="60" t="str">
        <f>Setup!AO18</f>
        <v>Sep'24</v>
      </c>
      <c r="HQ12" s="60" t="str">
        <f>Setup!AP18</f>
        <v>Oct'24</v>
      </c>
      <c r="HR12" s="60" t="str">
        <f>Setup!AQ18</f>
        <v>Nov'24</v>
      </c>
      <c r="HS12" s="60" t="str">
        <f>Setup!AR18</f>
        <v>Dec'24</v>
      </c>
      <c r="HT12" s="62" t="str">
        <f>Setup!AS18</f>
        <v/>
      </c>
      <c r="HU12" s="62" t="str">
        <f>Setup!AT18</f>
        <v/>
      </c>
    </row>
    <row r="13">
      <c r="B13" s="63" t="s">
        <v>138</v>
      </c>
      <c r="C13" s="63" t="s">
        <v>139</v>
      </c>
      <c r="D13" s="63" t="s">
        <v>140</v>
      </c>
      <c r="E13" s="63" t="s">
        <v>141</v>
      </c>
      <c r="F13" s="64"/>
      <c r="G13" s="63"/>
      <c r="H13" s="63">
        <v>5000.0</v>
      </c>
      <c r="I13" s="63" t="str">
        <f t="shared" ref="I13:I45" si="5">if(E13="Payroll",E$5,"")</f>
        <v/>
      </c>
      <c r="J13" s="63" t="str">
        <f t="shared" ref="J13:J45" si="6">if(E13="Payroll",E$6,"")</f>
        <v/>
      </c>
      <c r="K13" s="63" t="str">
        <f t="shared" ref="K13:K45" si="7">if(E13="Payroll",E$7,"")</f>
        <v/>
      </c>
      <c r="L13" s="43">
        <v>1.0</v>
      </c>
      <c r="M13" s="43">
        <v>1.0</v>
      </c>
      <c r="N13" s="43">
        <v>1.0</v>
      </c>
      <c r="O13" s="43">
        <v>1.0</v>
      </c>
      <c r="P13" s="43">
        <v>1.0</v>
      </c>
      <c r="Q13" s="43">
        <v>1.0</v>
      </c>
      <c r="R13" s="43">
        <v>1.0</v>
      </c>
      <c r="S13" s="43">
        <v>1.0</v>
      </c>
      <c r="T13" s="43">
        <v>1.0</v>
      </c>
      <c r="U13" s="43">
        <v>1.0</v>
      </c>
      <c r="V13" s="43">
        <v>1.0</v>
      </c>
      <c r="W13" s="43">
        <v>1.0</v>
      </c>
      <c r="X13" s="43">
        <v>1.0</v>
      </c>
      <c r="Y13" s="43">
        <v>1.0</v>
      </c>
      <c r="Z13" s="43">
        <v>1.0</v>
      </c>
      <c r="AA13" s="43">
        <v>1.0</v>
      </c>
      <c r="AB13" s="43">
        <v>1.0</v>
      </c>
      <c r="AC13" s="43">
        <v>1.0</v>
      </c>
      <c r="AD13" s="43">
        <v>1.0</v>
      </c>
      <c r="AE13" s="43">
        <v>1.0</v>
      </c>
      <c r="AF13" s="43">
        <v>1.0</v>
      </c>
      <c r="AG13" s="43">
        <v>1.0</v>
      </c>
      <c r="AH13" s="43">
        <v>1.0</v>
      </c>
      <c r="AI13" s="43">
        <v>1.0</v>
      </c>
      <c r="AJ13" s="43">
        <v>1.0</v>
      </c>
      <c r="AK13" s="43">
        <v>1.0</v>
      </c>
      <c r="AL13" s="43">
        <v>1.0</v>
      </c>
      <c r="AM13" s="43">
        <v>1.0</v>
      </c>
      <c r="AN13" s="43">
        <v>1.0</v>
      </c>
      <c r="AO13" s="43">
        <v>1.0</v>
      </c>
      <c r="AP13" s="43">
        <v>1.0</v>
      </c>
      <c r="AQ13" s="43">
        <v>1.0</v>
      </c>
      <c r="AR13" s="43">
        <v>1.0</v>
      </c>
      <c r="AS13" s="43">
        <v>1.0</v>
      </c>
      <c r="AT13" s="43">
        <v>1.0</v>
      </c>
      <c r="AU13" s="43">
        <v>1.0</v>
      </c>
      <c r="AV13" s="65">
        <f t="shared" ref="AV13:CE13" si="1">if($E13= "Consultant",$H13, $F13 * (1+$I13))*L13</f>
        <v>5000</v>
      </c>
      <c r="AW13" s="65">
        <f t="shared" si="1"/>
        <v>5000</v>
      </c>
      <c r="AX13" s="65">
        <f t="shared" si="1"/>
        <v>5000</v>
      </c>
      <c r="AY13" s="65">
        <f t="shared" si="1"/>
        <v>5000</v>
      </c>
      <c r="AZ13" s="65">
        <f t="shared" si="1"/>
        <v>5000</v>
      </c>
      <c r="BA13" s="65">
        <f t="shared" si="1"/>
        <v>5000</v>
      </c>
      <c r="BB13" s="65">
        <f t="shared" si="1"/>
        <v>5000</v>
      </c>
      <c r="BC13" s="65">
        <f t="shared" si="1"/>
        <v>5000</v>
      </c>
      <c r="BD13" s="65">
        <f t="shared" si="1"/>
        <v>5000</v>
      </c>
      <c r="BE13" s="65">
        <f t="shared" si="1"/>
        <v>5000</v>
      </c>
      <c r="BF13" s="65">
        <f t="shared" si="1"/>
        <v>5000</v>
      </c>
      <c r="BG13" s="65">
        <f t="shared" si="1"/>
        <v>5000</v>
      </c>
      <c r="BH13" s="65">
        <f t="shared" si="1"/>
        <v>5000</v>
      </c>
      <c r="BI13" s="65">
        <f t="shared" si="1"/>
        <v>5000</v>
      </c>
      <c r="BJ13" s="65">
        <f t="shared" si="1"/>
        <v>5000</v>
      </c>
      <c r="BK13" s="65">
        <f t="shared" si="1"/>
        <v>5000</v>
      </c>
      <c r="BL13" s="65">
        <f t="shared" si="1"/>
        <v>5000</v>
      </c>
      <c r="BM13" s="65">
        <f t="shared" si="1"/>
        <v>5000</v>
      </c>
      <c r="BN13" s="65">
        <f t="shared" si="1"/>
        <v>5000</v>
      </c>
      <c r="BO13" s="65">
        <f t="shared" si="1"/>
        <v>5000</v>
      </c>
      <c r="BP13" s="65">
        <f t="shared" si="1"/>
        <v>5000</v>
      </c>
      <c r="BQ13" s="65">
        <f t="shared" si="1"/>
        <v>5000</v>
      </c>
      <c r="BR13" s="65">
        <f t="shared" si="1"/>
        <v>5000</v>
      </c>
      <c r="BS13" s="65">
        <f t="shared" si="1"/>
        <v>5000</v>
      </c>
      <c r="BT13" s="65">
        <f t="shared" si="1"/>
        <v>5000</v>
      </c>
      <c r="BU13" s="65">
        <f t="shared" si="1"/>
        <v>5000</v>
      </c>
      <c r="BV13" s="65">
        <f t="shared" si="1"/>
        <v>5000</v>
      </c>
      <c r="BW13" s="65">
        <f t="shared" si="1"/>
        <v>5000</v>
      </c>
      <c r="BX13" s="65">
        <f t="shared" si="1"/>
        <v>5000</v>
      </c>
      <c r="BY13" s="65">
        <f t="shared" si="1"/>
        <v>5000</v>
      </c>
      <c r="BZ13" s="65">
        <f t="shared" si="1"/>
        <v>5000</v>
      </c>
      <c r="CA13" s="65">
        <f t="shared" si="1"/>
        <v>5000</v>
      </c>
      <c r="CB13" s="65">
        <f t="shared" si="1"/>
        <v>5000</v>
      </c>
      <c r="CC13" s="65">
        <f t="shared" si="1"/>
        <v>5000</v>
      </c>
      <c r="CD13" s="65">
        <f t="shared" si="1"/>
        <v>5000</v>
      </c>
      <c r="CE13" s="65">
        <f t="shared" si="1"/>
        <v>5000</v>
      </c>
      <c r="CF13" s="65">
        <f t="array" ref="CF13">((index(Setup!$14:$14 ,match(CF$12,Setup!$18:$18,0))=$E$8)*$J13+(index(Setup!$14:$14 ,match(CF$12,Setup!$18:$18,0))=$E$9)*$K13)*if($E13= "Consultant",$H13, $F13 * (1+$I13))*L13</f>
        <v>0</v>
      </c>
      <c r="CG13" s="65">
        <f t="array" ref="CG13">((index(Setup!$14:$14 ,match(CG$12,Setup!$18:$18,0))=$E$8)*$J13+(index(Setup!$14:$14 ,match(CG$12,Setup!$18:$18,0))=$E$9)*$K13)*if($E13= "Consultant",$H13, $F13 * (1+$I13))*M13</f>
        <v>0</v>
      </c>
      <c r="CH13" s="65">
        <f t="array" ref="CH13">((index(Setup!$14:$14 ,match(CH$12,Setup!$18:$18,0))=$E$8)*$J13+(index(Setup!$14:$14 ,match(CH$12,Setup!$18:$18,0))=$E$9)*$K13)*if($E13= "Consultant",$H13, $F13 * (1+$I13))*N13</f>
        <v>0</v>
      </c>
      <c r="CI13" s="65">
        <f t="array" ref="CI13">((index(Setup!$14:$14 ,match(CI$12,Setup!$18:$18,0))=$E$8)*$J13+(index(Setup!$14:$14 ,match(CI$12,Setup!$18:$18,0))=$E$9)*$K13)*if($E13= "Consultant",$H13, $F13 * (1+$I13))*O13</f>
        <v>0</v>
      </c>
      <c r="CJ13" s="65">
        <f t="array" ref="CJ13">((index(Setup!$14:$14 ,match(CJ$12,Setup!$18:$18,0))=$E$8)*$J13+(index(Setup!$14:$14 ,match(CJ$12,Setup!$18:$18,0))=$E$9)*$K13)*if($E13= "Consultant",$H13, $F13 * (1+$I13))*P13</f>
        <v>0</v>
      </c>
      <c r="CK13" s="65">
        <f t="array" ref="CK13">((index(Setup!$14:$14 ,match(CK$12,Setup!$18:$18,0))=$E$8)*$J13+(index(Setup!$14:$14 ,match(CK$12,Setup!$18:$18,0))=$E$9)*$K13)*if($E13= "Consultant",$H13, $F13 * (1+$I13))*Q13</f>
        <v>0</v>
      </c>
      <c r="CL13" s="65">
        <f t="array" ref="CL13">((index(Setup!$14:$14 ,match(CL$12,Setup!$18:$18,0))=$E$8)*$J13+(index(Setup!$14:$14 ,match(CL$12,Setup!$18:$18,0))=$E$9)*$K13)*if($E13= "Consultant",$H13, $F13 * (1+$I13))*R13</f>
        <v>0</v>
      </c>
      <c r="CM13" s="65">
        <f t="array" ref="CM13">((index(Setup!$14:$14 ,match(CM$12,Setup!$18:$18,0))=$E$8)*$J13+(index(Setup!$14:$14 ,match(CM$12,Setup!$18:$18,0))=$E$9)*$K13)*if($E13= "Consultant",$H13, $F13 * (1+$I13))*S13</f>
        <v>0</v>
      </c>
      <c r="CN13" s="65">
        <f t="array" ref="CN13">((index(Setup!$14:$14 ,match(CN$12,Setup!$18:$18,0))=$E$8)*$J13+(index(Setup!$14:$14 ,match(CN$12,Setup!$18:$18,0))=$E$9)*$K13)*if($E13= "Consultant",$H13, $F13 * (1+$I13))*T13</f>
        <v>0</v>
      </c>
      <c r="CO13" s="65">
        <f t="array" ref="CO13">((index(Setup!$14:$14 ,match(CO$12,Setup!$18:$18,0))=$E$8)*$J13+(index(Setup!$14:$14 ,match(CO$12,Setup!$18:$18,0))=$E$9)*$K13)*if($E13= "Consultant",$H13, $F13 * (1+$I13))*U13</f>
        <v>0</v>
      </c>
      <c r="CP13" s="65">
        <f t="array" ref="CP13">((index(Setup!$14:$14 ,match(CP$12,Setup!$18:$18,0))=$E$8)*$J13+(index(Setup!$14:$14 ,match(CP$12,Setup!$18:$18,0))=$E$9)*$K13)*if($E13= "Consultant",$H13, $F13 * (1+$I13))*V13</f>
        <v>0</v>
      </c>
      <c r="CQ13" s="65">
        <f t="array" ref="CQ13">((index(Setup!$14:$14 ,match(CQ$12,Setup!$18:$18,0))=$E$8)*$J13+(index(Setup!$14:$14 ,match(CQ$12,Setup!$18:$18,0))=$E$9)*$K13)*if($E13= "Consultant",$H13, $F13 * (1+$I13))*W13</f>
        <v>0</v>
      </c>
      <c r="CR13" s="65">
        <f t="array" ref="CR13">((index(Setup!$14:$14 ,match(CR$12,Setup!$18:$18,0))=$E$8)*$J13+(index(Setup!$14:$14 ,match(CR$12,Setup!$18:$18,0))=$E$9)*$K13)*if($E13= "Consultant",$H13, $F13 * (1+$I13))*X13</f>
        <v>0</v>
      </c>
      <c r="CS13" s="65">
        <f t="array" ref="CS13">((index(Setup!$14:$14 ,match(CS$12,Setup!$18:$18,0))=$E$8)*$J13+(index(Setup!$14:$14 ,match(CS$12,Setup!$18:$18,0))=$E$9)*$K13)*if($E13= "Consultant",$H13, $F13 * (1+$I13))*Y13</f>
        <v>0</v>
      </c>
      <c r="CT13" s="65">
        <f t="array" ref="CT13">((index(Setup!$14:$14 ,match(CT$12,Setup!$18:$18,0))=$E$8)*$J13+(index(Setup!$14:$14 ,match(CT$12,Setup!$18:$18,0))=$E$9)*$K13)*if($E13= "Consultant",$H13, $F13 * (1+$I13))*Z13</f>
        <v>0</v>
      </c>
      <c r="CU13" s="65">
        <f t="array" ref="CU13">((index(Setup!$14:$14 ,match(CU$12,Setup!$18:$18,0))=$E$8)*$J13+(index(Setup!$14:$14 ,match(CU$12,Setup!$18:$18,0))=$E$9)*$K13)*if($E13= "Consultant",$H13, $F13 * (1+$I13))*AA13</f>
        <v>0</v>
      </c>
      <c r="CV13" s="65">
        <f t="array" ref="CV13">((index(Setup!$14:$14 ,match(CV$12,Setup!$18:$18,0))=$E$8)*$J13+(index(Setup!$14:$14 ,match(CV$12,Setup!$18:$18,0))=$E$9)*$K13)*if($E13= "Consultant",$H13, $F13 * (1+$I13))*AB13</f>
        <v>0</v>
      </c>
      <c r="CW13" s="65">
        <f t="array" ref="CW13">((index(Setup!$14:$14 ,match(CW$12,Setup!$18:$18,0))=$E$8)*$J13+(index(Setup!$14:$14 ,match(CW$12,Setup!$18:$18,0))=$E$9)*$K13)*if($E13= "Consultant",$H13, $F13 * (1+$I13))*AC13</f>
        <v>0</v>
      </c>
      <c r="CX13" s="65">
        <f t="array" ref="CX13">((index(Setup!$14:$14 ,match(CX$12,Setup!$18:$18,0))=$E$8)*$J13+(index(Setup!$14:$14 ,match(CX$12,Setup!$18:$18,0))=$E$9)*$K13)*if($E13= "Consultant",$H13, $F13 * (1+$I13))*AD13</f>
        <v>0</v>
      </c>
      <c r="CY13" s="65">
        <f t="array" ref="CY13">((index(Setup!$14:$14 ,match(CY$12,Setup!$18:$18,0))=$E$8)*$J13+(index(Setup!$14:$14 ,match(CY$12,Setup!$18:$18,0))=$E$9)*$K13)*if($E13= "Consultant",$H13, $F13 * (1+$I13))*AE13</f>
        <v>0</v>
      </c>
      <c r="CZ13" s="65">
        <f t="array" ref="CZ13">((index(Setup!$14:$14 ,match(CZ$12,Setup!$18:$18,0))=$E$8)*$J13+(index(Setup!$14:$14 ,match(CZ$12,Setup!$18:$18,0))=$E$9)*$K13)*if($E13= "Consultant",$H13, $F13 * (1+$I13))*AF13</f>
        <v>0</v>
      </c>
      <c r="DA13" s="65">
        <f t="array" ref="DA13">((index(Setup!$14:$14 ,match(DA$12,Setup!$18:$18,0))=$E$8)*$J13+(index(Setup!$14:$14 ,match(DA$12,Setup!$18:$18,0))=$E$9)*$K13)*if($E13= "Consultant",$H13, $F13 * (1+$I13))*AG13</f>
        <v>0</v>
      </c>
      <c r="DB13" s="65">
        <f t="array" ref="DB13">((index(Setup!$14:$14 ,match(DB$12,Setup!$18:$18,0))=$E$8)*$J13+(index(Setup!$14:$14 ,match(DB$12,Setup!$18:$18,0))=$E$9)*$K13)*if($E13= "Consultant",$H13, $F13 * (1+$I13))*AH13</f>
        <v>0</v>
      </c>
      <c r="DC13" s="65">
        <f t="array" ref="DC13">((index(Setup!$14:$14 ,match(DC$12,Setup!$18:$18,0))=$E$8)*$J13+(index(Setup!$14:$14 ,match(DC$12,Setup!$18:$18,0))=$E$9)*$K13)*if($E13= "Consultant",$H13, $F13 * (1+$I13))*AI13</f>
        <v>0</v>
      </c>
      <c r="DD13" s="65">
        <f t="array" ref="DD13">((index(Setup!$14:$14 ,match(DD$12,Setup!$18:$18,0))=$E$8)*$J13+(index(Setup!$14:$14 ,match(DD$12,Setup!$18:$18,0))=$E$9)*$K13)*if($E13= "Consultant",$H13, $F13 * (1+$I13))*AJ13</f>
        <v>0</v>
      </c>
      <c r="DE13" s="65">
        <f t="array" ref="DE13">((index(Setup!$14:$14 ,match(DE$12,Setup!$18:$18,0))=$E$8)*$J13+(index(Setup!$14:$14 ,match(DE$12,Setup!$18:$18,0))=$E$9)*$K13)*if($E13= "Consultant",$H13, $F13 * (1+$I13))*AK13</f>
        <v>0</v>
      </c>
      <c r="DF13" s="65">
        <f t="array" ref="DF13">((index(Setup!$14:$14 ,match(DF$12,Setup!$18:$18,0))=$E$8)*$J13+(index(Setup!$14:$14 ,match(DF$12,Setup!$18:$18,0))=$E$9)*$K13)*if($E13= "Consultant",$H13, $F13 * (1+$I13))*AL13</f>
        <v>0</v>
      </c>
      <c r="DG13" s="65">
        <f t="array" ref="DG13">((index(Setup!$14:$14 ,match(DG$12,Setup!$18:$18,0))=$E$8)*$J13+(index(Setup!$14:$14 ,match(DG$12,Setup!$18:$18,0))=$E$9)*$K13)*if($E13= "Consultant",$H13, $F13 * (1+$I13))*AM13</f>
        <v>0</v>
      </c>
      <c r="DH13" s="65">
        <f t="array" ref="DH13">((index(Setup!$14:$14 ,match(DH$12,Setup!$18:$18,0))=$E$8)*$J13+(index(Setup!$14:$14 ,match(DH$12,Setup!$18:$18,0))=$E$9)*$K13)*if($E13= "Consultant",$H13, $F13 * (1+$I13))*AN13</f>
        <v>0</v>
      </c>
      <c r="DI13" s="65">
        <f t="array" ref="DI13">((index(Setup!$14:$14 ,match(DI$12,Setup!$18:$18,0))=$E$8)*$J13+(index(Setup!$14:$14 ,match(DI$12,Setup!$18:$18,0))=$E$9)*$K13)*if($E13= "Consultant",$H13, $F13 * (1+$I13))*AO13</f>
        <v>0</v>
      </c>
      <c r="DJ13" s="65">
        <f t="array" ref="DJ13">((index(Setup!$14:$14 ,match(DJ$12,Setup!$18:$18,0))=$E$8)*$J13+(index(Setup!$14:$14 ,match(DJ$12,Setup!$18:$18,0))=$E$9)*$K13)*if($E13= "Consultant",$H13, $F13 * (1+$I13))*AP13</f>
        <v>0</v>
      </c>
      <c r="DK13" s="65">
        <f t="array" ref="DK13">((index(Setup!$14:$14 ,match(DK$12,Setup!$18:$18,0))=$E$8)*$J13+(index(Setup!$14:$14 ,match(DK$12,Setup!$18:$18,0))=$E$9)*$K13)*if($E13= "Consultant",$H13, $F13 * (1+$I13))*AQ13</f>
        <v>0</v>
      </c>
      <c r="DL13" s="65">
        <f t="array" ref="DL13">((index(Setup!$14:$14 ,match(DL$12,Setup!$18:$18,0))=$E$8)*$J13+(index(Setup!$14:$14 ,match(DL$12,Setup!$18:$18,0))=$E$9)*$K13)*if($E13= "Consultant",$H13, $F13 * (1+$I13))*AR13</f>
        <v>0</v>
      </c>
      <c r="DM13" s="65">
        <f t="array" ref="DM13">((index(Setup!$14:$14 ,match(DM$12,Setup!$18:$18,0))=$E$8)*$J13+(index(Setup!$14:$14 ,match(DM$12,Setup!$18:$18,0))=$E$9)*$K13)*if($E13= "Consultant",$H13, $F13 * (1+$I13))*AS13</f>
        <v>0</v>
      </c>
      <c r="DN13" s="65">
        <f t="array" ref="DN13">((index(Setup!$14:$14 ,match(DN$12,Setup!$18:$18,0))=$E$8)*$J13+(index(Setup!$14:$14 ,match(DN$12,Setup!$18:$18,0))=$E$9)*$K13)*if($E13= "Consultant",$H13, $F13 * (1+$I13))*AT13</f>
        <v>0</v>
      </c>
      <c r="DO13" s="65">
        <f t="array" ref="DO13">((index(Setup!$14:$14 ,match(DO$12,Setup!$18:$18,0))=$E$8)*$J13+(index(Setup!$14:$14 ,match(DO$12,Setup!$18:$18,0))=$E$9)*$K13)*if($E13= "Consultant",$H13, $F13 * (1+$I13))*AU13</f>
        <v>0</v>
      </c>
      <c r="DP13" s="65">
        <f t="shared" ref="DP13:EY13" si="2">$G13*L13</f>
        <v>0</v>
      </c>
      <c r="DQ13" s="65">
        <f t="shared" si="2"/>
        <v>0</v>
      </c>
      <c r="DR13" s="65">
        <f t="shared" si="2"/>
        <v>0</v>
      </c>
      <c r="DS13" s="65">
        <f t="shared" si="2"/>
        <v>0</v>
      </c>
      <c r="DT13" s="65">
        <f t="shared" si="2"/>
        <v>0</v>
      </c>
      <c r="DU13" s="65">
        <f t="shared" si="2"/>
        <v>0</v>
      </c>
      <c r="DV13" s="65">
        <f t="shared" si="2"/>
        <v>0</v>
      </c>
      <c r="DW13" s="65">
        <f t="shared" si="2"/>
        <v>0</v>
      </c>
      <c r="DX13" s="65">
        <f t="shared" si="2"/>
        <v>0</v>
      </c>
      <c r="DY13" s="65">
        <f t="shared" si="2"/>
        <v>0</v>
      </c>
      <c r="DZ13" s="65">
        <f t="shared" si="2"/>
        <v>0</v>
      </c>
      <c r="EA13" s="65">
        <f t="shared" si="2"/>
        <v>0</v>
      </c>
      <c r="EB13" s="65">
        <f t="shared" si="2"/>
        <v>0</v>
      </c>
      <c r="EC13" s="65">
        <f t="shared" si="2"/>
        <v>0</v>
      </c>
      <c r="ED13" s="65">
        <f t="shared" si="2"/>
        <v>0</v>
      </c>
      <c r="EE13" s="65">
        <f t="shared" si="2"/>
        <v>0</v>
      </c>
      <c r="EF13" s="65">
        <f t="shared" si="2"/>
        <v>0</v>
      </c>
      <c r="EG13" s="65">
        <f t="shared" si="2"/>
        <v>0</v>
      </c>
      <c r="EH13" s="65">
        <f t="shared" si="2"/>
        <v>0</v>
      </c>
      <c r="EI13" s="65">
        <f t="shared" si="2"/>
        <v>0</v>
      </c>
      <c r="EJ13" s="65">
        <f t="shared" si="2"/>
        <v>0</v>
      </c>
      <c r="EK13" s="65">
        <f t="shared" si="2"/>
        <v>0</v>
      </c>
      <c r="EL13" s="65">
        <f t="shared" si="2"/>
        <v>0</v>
      </c>
      <c r="EM13" s="65">
        <f t="shared" si="2"/>
        <v>0</v>
      </c>
      <c r="EN13" s="65">
        <f t="shared" si="2"/>
        <v>0</v>
      </c>
      <c r="EO13" s="65">
        <f t="shared" si="2"/>
        <v>0</v>
      </c>
      <c r="EP13" s="65">
        <f t="shared" si="2"/>
        <v>0</v>
      </c>
      <c r="EQ13" s="65">
        <f t="shared" si="2"/>
        <v>0</v>
      </c>
      <c r="ER13" s="65">
        <f t="shared" si="2"/>
        <v>0</v>
      </c>
      <c r="ES13" s="65">
        <f t="shared" si="2"/>
        <v>0</v>
      </c>
      <c r="ET13" s="65">
        <f t="shared" si="2"/>
        <v>0</v>
      </c>
      <c r="EU13" s="65">
        <f t="shared" si="2"/>
        <v>0</v>
      </c>
      <c r="EV13" s="65">
        <f t="shared" si="2"/>
        <v>0</v>
      </c>
      <c r="EW13" s="65">
        <f t="shared" si="2"/>
        <v>0</v>
      </c>
      <c r="EX13" s="65">
        <f t="shared" si="2"/>
        <v>0</v>
      </c>
      <c r="EY13" s="65">
        <f t="shared" si="2"/>
        <v>0</v>
      </c>
      <c r="EZ13" s="65">
        <f t="shared" ref="EZ13:GI13" si="3">AV13+CF13+DP13</f>
        <v>5000</v>
      </c>
      <c r="FA13" s="65">
        <f t="shared" si="3"/>
        <v>5000</v>
      </c>
      <c r="FB13" s="65">
        <f t="shared" si="3"/>
        <v>5000</v>
      </c>
      <c r="FC13" s="65">
        <f t="shared" si="3"/>
        <v>5000</v>
      </c>
      <c r="FD13" s="65">
        <f t="shared" si="3"/>
        <v>5000</v>
      </c>
      <c r="FE13" s="65">
        <f t="shared" si="3"/>
        <v>5000</v>
      </c>
      <c r="FF13" s="65">
        <f t="shared" si="3"/>
        <v>5000</v>
      </c>
      <c r="FG13" s="65">
        <f t="shared" si="3"/>
        <v>5000</v>
      </c>
      <c r="FH13" s="65">
        <f t="shared" si="3"/>
        <v>5000</v>
      </c>
      <c r="FI13" s="65">
        <f t="shared" si="3"/>
        <v>5000</v>
      </c>
      <c r="FJ13" s="65">
        <f t="shared" si="3"/>
        <v>5000</v>
      </c>
      <c r="FK13" s="65">
        <f t="shared" si="3"/>
        <v>5000</v>
      </c>
      <c r="FL13" s="65">
        <f t="shared" si="3"/>
        <v>5000</v>
      </c>
      <c r="FM13" s="65">
        <f t="shared" si="3"/>
        <v>5000</v>
      </c>
      <c r="FN13" s="65">
        <f t="shared" si="3"/>
        <v>5000</v>
      </c>
      <c r="FO13" s="65">
        <f t="shared" si="3"/>
        <v>5000</v>
      </c>
      <c r="FP13" s="65">
        <f t="shared" si="3"/>
        <v>5000</v>
      </c>
      <c r="FQ13" s="65">
        <f t="shared" si="3"/>
        <v>5000</v>
      </c>
      <c r="FR13" s="65">
        <f t="shared" si="3"/>
        <v>5000</v>
      </c>
      <c r="FS13" s="65">
        <f t="shared" si="3"/>
        <v>5000</v>
      </c>
      <c r="FT13" s="65">
        <f t="shared" si="3"/>
        <v>5000</v>
      </c>
      <c r="FU13" s="65">
        <f t="shared" si="3"/>
        <v>5000</v>
      </c>
      <c r="FV13" s="65">
        <f t="shared" si="3"/>
        <v>5000</v>
      </c>
      <c r="FW13" s="65">
        <f t="shared" si="3"/>
        <v>5000</v>
      </c>
      <c r="FX13" s="65">
        <f t="shared" si="3"/>
        <v>5000</v>
      </c>
      <c r="FY13" s="65">
        <f t="shared" si="3"/>
        <v>5000</v>
      </c>
      <c r="FZ13" s="65">
        <f t="shared" si="3"/>
        <v>5000</v>
      </c>
      <c r="GA13" s="65">
        <f t="shared" si="3"/>
        <v>5000</v>
      </c>
      <c r="GB13" s="65">
        <f t="shared" si="3"/>
        <v>5000</v>
      </c>
      <c r="GC13" s="65">
        <f t="shared" si="3"/>
        <v>5000</v>
      </c>
      <c r="GD13" s="65">
        <f t="shared" si="3"/>
        <v>5000</v>
      </c>
      <c r="GE13" s="65">
        <f t="shared" si="3"/>
        <v>5000</v>
      </c>
      <c r="GF13" s="65">
        <f t="shared" si="3"/>
        <v>5000</v>
      </c>
      <c r="GG13" s="65">
        <f t="shared" si="3"/>
        <v>5000</v>
      </c>
      <c r="GH13" s="65">
        <f t="shared" si="3"/>
        <v>5000</v>
      </c>
      <c r="GI13" s="65">
        <f t="shared" si="3"/>
        <v>5000</v>
      </c>
      <c r="GJ13" s="65">
        <f t="shared" ref="GJ13:HS13" si="4">(if($E13= "Consultant",$H13, $F13 * (1+$I13))*L13*(12+$J13+$K13)/12)+DP13</f>
        <v>5000</v>
      </c>
      <c r="GK13" s="65">
        <f t="shared" si="4"/>
        <v>5000</v>
      </c>
      <c r="GL13" s="65">
        <f t="shared" si="4"/>
        <v>5000</v>
      </c>
      <c r="GM13" s="65">
        <f t="shared" si="4"/>
        <v>5000</v>
      </c>
      <c r="GN13" s="65">
        <f t="shared" si="4"/>
        <v>5000</v>
      </c>
      <c r="GO13" s="65">
        <f t="shared" si="4"/>
        <v>5000</v>
      </c>
      <c r="GP13" s="65">
        <f t="shared" si="4"/>
        <v>5000</v>
      </c>
      <c r="GQ13" s="65">
        <f t="shared" si="4"/>
        <v>5000</v>
      </c>
      <c r="GR13" s="65">
        <f t="shared" si="4"/>
        <v>5000</v>
      </c>
      <c r="GS13" s="65">
        <f t="shared" si="4"/>
        <v>5000</v>
      </c>
      <c r="GT13" s="65">
        <f t="shared" si="4"/>
        <v>5000</v>
      </c>
      <c r="GU13" s="65">
        <f t="shared" si="4"/>
        <v>5000</v>
      </c>
      <c r="GV13" s="65">
        <f t="shared" si="4"/>
        <v>5000</v>
      </c>
      <c r="GW13" s="65">
        <f t="shared" si="4"/>
        <v>5000</v>
      </c>
      <c r="GX13" s="65">
        <f t="shared" si="4"/>
        <v>5000</v>
      </c>
      <c r="GY13" s="65">
        <f t="shared" si="4"/>
        <v>5000</v>
      </c>
      <c r="GZ13" s="65">
        <f t="shared" si="4"/>
        <v>5000</v>
      </c>
      <c r="HA13" s="65">
        <f t="shared" si="4"/>
        <v>5000</v>
      </c>
      <c r="HB13" s="65">
        <f t="shared" si="4"/>
        <v>5000</v>
      </c>
      <c r="HC13" s="65">
        <f t="shared" si="4"/>
        <v>5000</v>
      </c>
      <c r="HD13" s="65">
        <f t="shared" si="4"/>
        <v>5000</v>
      </c>
      <c r="HE13" s="65">
        <f t="shared" si="4"/>
        <v>5000</v>
      </c>
      <c r="HF13" s="65">
        <f t="shared" si="4"/>
        <v>5000</v>
      </c>
      <c r="HG13" s="65">
        <f t="shared" si="4"/>
        <v>5000</v>
      </c>
      <c r="HH13" s="65">
        <f t="shared" si="4"/>
        <v>5000</v>
      </c>
      <c r="HI13" s="65">
        <f t="shared" si="4"/>
        <v>5000</v>
      </c>
      <c r="HJ13" s="65">
        <f t="shared" si="4"/>
        <v>5000</v>
      </c>
      <c r="HK13" s="65">
        <f t="shared" si="4"/>
        <v>5000</v>
      </c>
      <c r="HL13" s="65">
        <f t="shared" si="4"/>
        <v>5000</v>
      </c>
      <c r="HM13" s="65">
        <f t="shared" si="4"/>
        <v>5000</v>
      </c>
      <c r="HN13" s="65">
        <f t="shared" si="4"/>
        <v>5000</v>
      </c>
      <c r="HO13" s="65">
        <f t="shared" si="4"/>
        <v>5000</v>
      </c>
      <c r="HP13" s="65">
        <f t="shared" si="4"/>
        <v>5000</v>
      </c>
      <c r="HQ13" s="65">
        <f t="shared" si="4"/>
        <v>5000</v>
      </c>
      <c r="HR13" s="65">
        <f t="shared" si="4"/>
        <v>5000</v>
      </c>
      <c r="HS13" s="65">
        <f t="shared" si="4"/>
        <v>5000</v>
      </c>
    </row>
    <row r="14">
      <c r="B14" s="63" t="s">
        <v>142</v>
      </c>
      <c r="C14" s="63" t="s">
        <v>143</v>
      </c>
      <c r="D14" s="63" t="s">
        <v>144</v>
      </c>
      <c r="E14" s="63" t="s">
        <v>141</v>
      </c>
      <c r="F14" s="64"/>
      <c r="G14" s="63"/>
      <c r="H14" s="63">
        <v>5000.0</v>
      </c>
      <c r="I14" s="63" t="str">
        <f t="shared" si="5"/>
        <v/>
      </c>
      <c r="J14" s="63" t="str">
        <f t="shared" si="6"/>
        <v/>
      </c>
      <c r="K14" s="63" t="str">
        <f t="shared" si="7"/>
        <v/>
      </c>
      <c r="L14" s="43">
        <v>1.0</v>
      </c>
      <c r="M14" s="43">
        <v>1.0</v>
      </c>
      <c r="N14" s="43">
        <v>1.0</v>
      </c>
      <c r="O14" s="43">
        <v>1.0</v>
      </c>
      <c r="P14" s="43">
        <v>1.0</v>
      </c>
      <c r="Q14" s="43">
        <v>1.0</v>
      </c>
      <c r="R14" s="43">
        <v>1.0</v>
      </c>
      <c r="S14" s="43">
        <v>1.0</v>
      </c>
      <c r="T14" s="43">
        <v>1.0</v>
      </c>
      <c r="U14" s="43">
        <v>1.0</v>
      </c>
      <c r="V14" s="43">
        <v>1.0</v>
      </c>
      <c r="W14" s="43">
        <v>1.0</v>
      </c>
      <c r="X14" s="43">
        <v>1.0</v>
      </c>
      <c r="Y14" s="43">
        <v>1.0</v>
      </c>
      <c r="Z14" s="43">
        <v>1.0</v>
      </c>
      <c r="AA14" s="43">
        <v>1.0</v>
      </c>
      <c r="AB14" s="43">
        <v>1.0</v>
      </c>
      <c r="AC14" s="43">
        <v>1.0</v>
      </c>
      <c r="AD14" s="43">
        <v>1.0</v>
      </c>
      <c r="AE14" s="43">
        <v>1.0</v>
      </c>
      <c r="AF14" s="43">
        <v>1.0</v>
      </c>
      <c r="AG14" s="43">
        <v>1.0</v>
      </c>
      <c r="AH14" s="43">
        <v>1.0</v>
      </c>
      <c r="AI14" s="43">
        <v>1.0</v>
      </c>
      <c r="AJ14" s="43">
        <v>1.0</v>
      </c>
      <c r="AK14" s="43">
        <v>1.0</v>
      </c>
      <c r="AL14" s="43">
        <v>1.0</v>
      </c>
      <c r="AM14" s="43">
        <v>1.0</v>
      </c>
      <c r="AN14" s="43">
        <v>1.0</v>
      </c>
      <c r="AO14" s="43">
        <v>1.0</v>
      </c>
      <c r="AP14" s="43">
        <v>1.0</v>
      </c>
      <c r="AQ14" s="43">
        <v>1.0</v>
      </c>
      <c r="AR14" s="43">
        <v>1.0</v>
      </c>
      <c r="AS14" s="43">
        <v>1.0</v>
      </c>
      <c r="AT14" s="43">
        <v>1.0</v>
      </c>
      <c r="AU14" s="43">
        <v>1.0</v>
      </c>
      <c r="AV14" s="65">
        <f t="shared" ref="AV14:CE14" si="8">if($E14= "Consultant",$H14, $F14 * (1+$I14))*L14</f>
        <v>5000</v>
      </c>
      <c r="AW14" s="65">
        <f t="shared" si="8"/>
        <v>5000</v>
      </c>
      <c r="AX14" s="65">
        <f t="shared" si="8"/>
        <v>5000</v>
      </c>
      <c r="AY14" s="65">
        <f t="shared" si="8"/>
        <v>5000</v>
      </c>
      <c r="AZ14" s="65">
        <f t="shared" si="8"/>
        <v>5000</v>
      </c>
      <c r="BA14" s="65">
        <f t="shared" si="8"/>
        <v>5000</v>
      </c>
      <c r="BB14" s="65">
        <f t="shared" si="8"/>
        <v>5000</v>
      </c>
      <c r="BC14" s="65">
        <f t="shared" si="8"/>
        <v>5000</v>
      </c>
      <c r="BD14" s="65">
        <f t="shared" si="8"/>
        <v>5000</v>
      </c>
      <c r="BE14" s="65">
        <f t="shared" si="8"/>
        <v>5000</v>
      </c>
      <c r="BF14" s="65">
        <f t="shared" si="8"/>
        <v>5000</v>
      </c>
      <c r="BG14" s="65">
        <f t="shared" si="8"/>
        <v>5000</v>
      </c>
      <c r="BH14" s="65">
        <f t="shared" si="8"/>
        <v>5000</v>
      </c>
      <c r="BI14" s="65">
        <f t="shared" si="8"/>
        <v>5000</v>
      </c>
      <c r="BJ14" s="65">
        <f t="shared" si="8"/>
        <v>5000</v>
      </c>
      <c r="BK14" s="65">
        <f t="shared" si="8"/>
        <v>5000</v>
      </c>
      <c r="BL14" s="65">
        <f t="shared" si="8"/>
        <v>5000</v>
      </c>
      <c r="BM14" s="65">
        <f t="shared" si="8"/>
        <v>5000</v>
      </c>
      <c r="BN14" s="65">
        <f t="shared" si="8"/>
        <v>5000</v>
      </c>
      <c r="BO14" s="65">
        <f t="shared" si="8"/>
        <v>5000</v>
      </c>
      <c r="BP14" s="65">
        <f t="shared" si="8"/>
        <v>5000</v>
      </c>
      <c r="BQ14" s="65">
        <f t="shared" si="8"/>
        <v>5000</v>
      </c>
      <c r="BR14" s="65">
        <f t="shared" si="8"/>
        <v>5000</v>
      </c>
      <c r="BS14" s="65">
        <f t="shared" si="8"/>
        <v>5000</v>
      </c>
      <c r="BT14" s="65">
        <f t="shared" si="8"/>
        <v>5000</v>
      </c>
      <c r="BU14" s="65">
        <f t="shared" si="8"/>
        <v>5000</v>
      </c>
      <c r="BV14" s="65">
        <f t="shared" si="8"/>
        <v>5000</v>
      </c>
      <c r="BW14" s="65">
        <f t="shared" si="8"/>
        <v>5000</v>
      </c>
      <c r="BX14" s="65">
        <f t="shared" si="8"/>
        <v>5000</v>
      </c>
      <c r="BY14" s="65">
        <f t="shared" si="8"/>
        <v>5000</v>
      </c>
      <c r="BZ14" s="65">
        <f t="shared" si="8"/>
        <v>5000</v>
      </c>
      <c r="CA14" s="65">
        <f t="shared" si="8"/>
        <v>5000</v>
      </c>
      <c r="CB14" s="65">
        <f t="shared" si="8"/>
        <v>5000</v>
      </c>
      <c r="CC14" s="65">
        <f t="shared" si="8"/>
        <v>5000</v>
      </c>
      <c r="CD14" s="65">
        <f t="shared" si="8"/>
        <v>5000</v>
      </c>
      <c r="CE14" s="65">
        <f t="shared" si="8"/>
        <v>5000</v>
      </c>
      <c r="CF14" s="65">
        <f t="array" ref="CF14">((index(Setup!$14:$14 ,match(CF$12,Setup!$18:$18,0))=$E$8)*$J14+(index(Setup!$14:$14 ,match(CF$12,Setup!$18:$18,0))=$E$9)*$K14)*if($E14= "Consultant",$H14, $F14 * (1+$I14))*L14</f>
        <v>0</v>
      </c>
      <c r="CG14" s="65">
        <f t="array" ref="CG14">((index(Setup!$14:$14 ,match(CG$12,Setup!$18:$18,0))=$E$8)*$J14+(index(Setup!$14:$14 ,match(CG$12,Setup!$18:$18,0))=$E$9)*$K14)*if($E14= "Consultant",$H14, $F14 * (1+$I14))*M14</f>
        <v>0</v>
      </c>
      <c r="CH14" s="65">
        <f t="array" ref="CH14">((index(Setup!$14:$14 ,match(CH$12,Setup!$18:$18,0))=$E$8)*$J14+(index(Setup!$14:$14 ,match(CH$12,Setup!$18:$18,0))=$E$9)*$K14)*if($E14= "Consultant",$H14, $F14 * (1+$I14))*N14</f>
        <v>0</v>
      </c>
      <c r="CI14" s="65">
        <f t="array" ref="CI14">((index(Setup!$14:$14 ,match(CI$12,Setup!$18:$18,0))=$E$8)*$J14+(index(Setup!$14:$14 ,match(CI$12,Setup!$18:$18,0))=$E$9)*$K14)*if($E14= "Consultant",$H14, $F14 * (1+$I14))*O14</f>
        <v>0</v>
      </c>
      <c r="CJ14" s="65">
        <f t="array" ref="CJ14">((index(Setup!$14:$14 ,match(CJ$12,Setup!$18:$18,0))=$E$8)*$J14+(index(Setup!$14:$14 ,match(CJ$12,Setup!$18:$18,0))=$E$9)*$K14)*if($E14= "Consultant",$H14, $F14 * (1+$I14))*P14</f>
        <v>0</v>
      </c>
      <c r="CK14" s="65">
        <f t="array" ref="CK14">((index(Setup!$14:$14 ,match(CK$12,Setup!$18:$18,0))=$E$8)*$J14+(index(Setup!$14:$14 ,match(CK$12,Setup!$18:$18,0))=$E$9)*$K14)*if($E14= "Consultant",$H14, $F14 * (1+$I14))*Q14</f>
        <v>0</v>
      </c>
      <c r="CL14" s="65">
        <f t="array" ref="CL14">((index(Setup!$14:$14 ,match(CL$12,Setup!$18:$18,0))=$E$8)*$J14+(index(Setup!$14:$14 ,match(CL$12,Setup!$18:$18,0))=$E$9)*$K14)*if($E14= "Consultant",$H14, $F14 * (1+$I14))*R14</f>
        <v>0</v>
      </c>
      <c r="CM14" s="65">
        <f t="array" ref="CM14">((index(Setup!$14:$14 ,match(CM$12,Setup!$18:$18,0))=$E$8)*$J14+(index(Setup!$14:$14 ,match(CM$12,Setup!$18:$18,0))=$E$9)*$K14)*if($E14= "Consultant",$H14, $F14 * (1+$I14))*S14</f>
        <v>0</v>
      </c>
      <c r="CN14" s="65">
        <f t="array" ref="CN14">((index(Setup!$14:$14 ,match(CN$12,Setup!$18:$18,0))=$E$8)*$J14+(index(Setup!$14:$14 ,match(CN$12,Setup!$18:$18,0))=$E$9)*$K14)*if($E14= "Consultant",$H14, $F14 * (1+$I14))*T14</f>
        <v>0</v>
      </c>
      <c r="CO14" s="65">
        <f t="array" ref="CO14">((index(Setup!$14:$14 ,match(CO$12,Setup!$18:$18,0))=$E$8)*$J14+(index(Setup!$14:$14 ,match(CO$12,Setup!$18:$18,0))=$E$9)*$K14)*if($E14= "Consultant",$H14, $F14 * (1+$I14))*U14</f>
        <v>0</v>
      </c>
      <c r="CP14" s="65">
        <f t="array" ref="CP14">((index(Setup!$14:$14 ,match(CP$12,Setup!$18:$18,0))=$E$8)*$J14+(index(Setup!$14:$14 ,match(CP$12,Setup!$18:$18,0))=$E$9)*$K14)*if($E14= "Consultant",$H14, $F14 * (1+$I14))*V14</f>
        <v>0</v>
      </c>
      <c r="CQ14" s="65">
        <f t="array" ref="CQ14">((index(Setup!$14:$14 ,match(CQ$12,Setup!$18:$18,0))=$E$8)*$J14+(index(Setup!$14:$14 ,match(CQ$12,Setup!$18:$18,0))=$E$9)*$K14)*if($E14= "Consultant",$H14, $F14 * (1+$I14))*W14</f>
        <v>0</v>
      </c>
      <c r="CR14" s="65">
        <f t="array" ref="CR14">((index(Setup!$14:$14 ,match(CR$12,Setup!$18:$18,0))=$E$8)*$J14+(index(Setup!$14:$14 ,match(CR$12,Setup!$18:$18,0))=$E$9)*$K14)*if($E14= "Consultant",$H14, $F14 * (1+$I14))*X14</f>
        <v>0</v>
      </c>
      <c r="CS14" s="65">
        <f t="array" ref="CS14">((index(Setup!$14:$14 ,match(CS$12,Setup!$18:$18,0))=$E$8)*$J14+(index(Setup!$14:$14 ,match(CS$12,Setup!$18:$18,0))=$E$9)*$K14)*if($E14= "Consultant",$H14, $F14 * (1+$I14))*Y14</f>
        <v>0</v>
      </c>
      <c r="CT14" s="65">
        <f t="array" ref="CT14">((index(Setup!$14:$14 ,match(CT$12,Setup!$18:$18,0))=$E$8)*$J14+(index(Setup!$14:$14 ,match(CT$12,Setup!$18:$18,0))=$E$9)*$K14)*if($E14= "Consultant",$H14, $F14 * (1+$I14))*Z14</f>
        <v>0</v>
      </c>
      <c r="CU14" s="65">
        <f t="array" ref="CU14">((index(Setup!$14:$14 ,match(CU$12,Setup!$18:$18,0))=$E$8)*$J14+(index(Setup!$14:$14 ,match(CU$12,Setup!$18:$18,0))=$E$9)*$K14)*if($E14= "Consultant",$H14, $F14 * (1+$I14))*AA14</f>
        <v>0</v>
      </c>
      <c r="CV14" s="65">
        <f t="array" ref="CV14">((index(Setup!$14:$14 ,match(CV$12,Setup!$18:$18,0))=$E$8)*$J14+(index(Setup!$14:$14 ,match(CV$12,Setup!$18:$18,0))=$E$9)*$K14)*if($E14= "Consultant",$H14, $F14 * (1+$I14))*AB14</f>
        <v>0</v>
      </c>
      <c r="CW14" s="65">
        <f t="array" ref="CW14">((index(Setup!$14:$14 ,match(CW$12,Setup!$18:$18,0))=$E$8)*$J14+(index(Setup!$14:$14 ,match(CW$12,Setup!$18:$18,0))=$E$9)*$K14)*if($E14= "Consultant",$H14, $F14 * (1+$I14))*AC14</f>
        <v>0</v>
      </c>
      <c r="CX14" s="65">
        <f t="array" ref="CX14">((index(Setup!$14:$14 ,match(CX$12,Setup!$18:$18,0))=$E$8)*$J14+(index(Setup!$14:$14 ,match(CX$12,Setup!$18:$18,0))=$E$9)*$K14)*if($E14= "Consultant",$H14, $F14 * (1+$I14))*AD14</f>
        <v>0</v>
      </c>
      <c r="CY14" s="65">
        <f t="array" ref="CY14">((index(Setup!$14:$14 ,match(CY$12,Setup!$18:$18,0))=$E$8)*$J14+(index(Setup!$14:$14 ,match(CY$12,Setup!$18:$18,0))=$E$9)*$K14)*if($E14= "Consultant",$H14, $F14 * (1+$I14))*AE14</f>
        <v>0</v>
      </c>
      <c r="CZ14" s="65">
        <f t="array" ref="CZ14">((index(Setup!$14:$14 ,match(CZ$12,Setup!$18:$18,0))=$E$8)*$J14+(index(Setup!$14:$14 ,match(CZ$12,Setup!$18:$18,0))=$E$9)*$K14)*if($E14= "Consultant",$H14, $F14 * (1+$I14))*AF14</f>
        <v>0</v>
      </c>
      <c r="DA14" s="65">
        <f t="array" ref="DA14">((index(Setup!$14:$14 ,match(DA$12,Setup!$18:$18,0))=$E$8)*$J14+(index(Setup!$14:$14 ,match(DA$12,Setup!$18:$18,0))=$E$9)*$K14)*if($E14= "Consultant",$H14, $F14 * (1+$I14))*AG14</f>
        <v>0</v>
      </c>
      <c r="DB14" s="65">
        <f t="array" ref="DB14">((index(Setup!$14:$14 ,match(DB$12,Setup!$18:$18,0))=$E$8)*$J14+(index(Setup!$14:$14 ,match(DB$12,Setup!$18:$18,0))=$E$9)*$K14)*if($E14= "Consultant",$H14, $F14 * (1+$I14))*AH14</f>
        <v>0</v>
      </c>
      <c r="DC14" s="65">
        <f t="array" ref="DC14">((index(Setup!$14:$14 ,match(DC$12,Setup!$18:$18,0))=$E$8)*$J14+(index(Setup!$14:$14 ,match(DC$12,Setup!$18:$18,0))=$E$9)*$K14)*if($E14= "Consultant",$H14, $F14 * (1+$I14))*AI14</f>
        <v>0</v>
      </c>
      <c r="DD14" s="65">
        <f t="array" ref="DD14">((index(Setup!$14:$14 ,match(DD$12,Setup!$18:$18,0))=$E$8)*$J14+(index(Setup!$14:$14 ,match(DD$12,Setup!$18:$18,0))=$E$9)*$K14)*if($E14= "Consultant",$H14, $F14 * (1+$I14))*AJ14</f>
        <v>0</v>
      </c>
      <c r="DE14" s="65">
        <f t="array" ref="DE14">((index(Setup!$14:$14 ,match(DE$12,Setup!$18:$18,0))=$E$8)*$J14+(index(Setup!$14:$14 ,match(DE$12,Setup!$18:$18,0))=$E$9)*$K14)*if($E14= "Consultant",$H14, $F14 * (1+$I14))*AK14</f>
        <v>0</v>
      </c>
      <c r="DF14" s="65">
        <f t="array" ref="DF14">((index(Setup!$14:$14 ,match(DF$12,Setup!$18:$18,0))=$E$8)*$J14+(index(Setup!$14:$14 ,match(DF$12,Setup!$18:$18,0))=$E$9)*$K14)*if($E14= "Consultant",$H14, $F14 * (1+$I14))*AL14</f>
        <v>0</v>
      </c>
      <c r="DG14" s="65">
        <f t="array" ref="DG14">((index(Setup!$14:$14 ,match(DG$12,Setup!$18:$18,0))=$E$8)*$J14+(index(Setup!$14:$14 ,match(DG$12,Setup!$18:$18,0))=$E$9)*$K14)*if($E14= "Consultant",$H14, $F14 * (1+$I14))*AM14</f>
        <v>0</v>
      </c>
      <c r="DH14" s="65">
        <f t="array" ref="DH14">((index(Setup!$14:$14 ,match(DH$12,Setup!$18:$18,0))=$E$8)*$J14+(index(Setup!$14:$14 ,match(DH$12,Setup!$18:$18,0))=$E$9)*$K14)*if($E14= "Consultant",$H14, $F14 * (1+$I14))*AN14</f>
        <v>0</v>
      </c>
      <c r="DI14" s="65">
        <f t="array" ref="DI14">((index(Setup!$14:$14 ,match(DI$12,Setup!$18:$18,0))=$E$8)*$J14+(index(Setup!$14:$14 ,match(DI$12,Setup!$18:$18,0))=$E$9)*$K14)*if($E14= "Consultant",$H14, $F14 * (1+$I14))*AO14</f>
        <v>0</v>
      </c>
      <c r="DJ14" s="65">
        <f t="array" ref="DJ14">((index(Setup!$14:$14 ,match(DJ$12,Setup!$18:$18,0))=$E$8)*$J14+(index(Setup!$14:$14 ,match(DJ$12,Setup!$18:$18,0))=$E$9)*$K14)*if($E14= "Consultant",$H14, $F14 * (1+$I14))*AP14</f>
        <v>0</v>
      </c>
      <c r="DK14" s="65">
        <f t="array" ref="DK14">((index(Setup!$14:$14 ,match(DK$12,Setup!$18:$18,0))=$E$8)*$J14+(index(Setup!$14:$14 ,match(DK$12,Setup!$18:$18,0))=$E$9)*$K14)*if($E14= "Consultant",$H14, $F14 * (1+$I14))*AQ14</f>
        <v>0</v>
      </c>
      <c r="DL14" s="65">
        <f t="array" ref="DL14">((index(Setup!$14:$14 ,match(DL$12,Setup!$18:$18,0))=$E$8)*$J14+(index(Setup!$14:$14 ,match(DL$12,Setup!$18:$18,0))=$E$9)*$K14)*if($E14= "Consultant",$H14, $F14 * (1+$I14))*AR14</f>
        <v>0</v>
      </c>
      <c r="DM14" s="65">
        <f t="array" ref="DM14">((index(Setup!$14:$14 ,match(DM$12,Setup!$18:$18,0))=$E$8)*$J14+(index(Setup!$14:$14 ,match(DM$12,Setup!$18:$18,0))=$E$9)*$K14)*if($E14= "Consultant",$H14, $F14 * (1+$I14))*AS14</f>
        <v>0</v>
      </c>
      <c r="DN14" s="65">
        <f t="array" ref="DN14">((index(Setup!$14:$14 ,match(DN$12,Setup!$18:$18,0))=$E$8)*$J14+(index(Setup!$14:$14 ,match(DN$12,Setup!$18:$18,0))=$E$9)*$K14)*if($E14= "Consultant",$H14, $F14 * (1+$I14))*AT14</f>
        <v>0</v>
      </c>
      <c r="DO14" s="65">
        <f t="array" ref="DO14">((index(Setup!$14:$14 ,match(DO$12,Setup!$18:$18,0))=$E$8)*$J14+(index(Setup!$14:$14 ,match(DO$12,Setup!$18:$18,0))=$E$9)*$K14)*if($E14= "Consultant",$H14, $F14 * (1+$I14))*AU14</f>
        <v>0</v>
      </c>
      <c r="DP14" s="65">
        <f t="shared" ref="DP14:EY14" si="9">$G14*L14</f>
        <v>0</v>
      </c>
      <c r="DQ14" s="65">
        <f t="shared" si="9"/>
        <v>0</v>
      </c>
      <c r="DR14" s="65">
        <f t="shared" si="9"/>
        <v>0</v>
      </c>
      <c r="DS14" s="65">
        <f t="shared" si="9"/>
        <v>0</v>
      </c>
      <c r="DT14" s="65">
        <f t="shared" si="9"/>
        <v>0</v>
      </c>
      <c r="DU14" s="65">
        <f t="shared" si="9"/>
        <v>0</v>
      </c>
      <c r="DV14" s="65">
        <f t="shared" si="9"/>
        <v>0</v>
      </c>
      <c r="DW14" s="65">
        <f t="shared" si="9"/>
        <v>0</v>
      </c>
      <c r="DX14" s="65">
        <f t="shared" si="9"/>
        <v>0</v>
      </c>
      <c r="DY14" s="65">
        <f t="shared" si="9"/>
        <v>0</v>
      </c>
      <c r="DZ14" s="65">
        <f t="shared" si="9"/>
        <v>0</v>
      </c>
      <c r="EA14" s="65">
        <f t="shared" si="9"/>
        <v>0</v>
      </c>
      <c r="EB14" s="65">
        <f t="shared" si="9"/>
        <v>0</v>
      </c>
      <c r="EC14" s="65">
        <f t="shared" si="9"/>
        <v>0</v>
      </c>
      <c r="ED14" s="65">
        <f t="shared" si="9"/>
        <v>0</v>
      </c>
      <c r="EE14" s="65">
        <f t="shared" si="9"/>
        <v>0</v>
      </c>
      <c r="EF14" s="65">
        <f t="shared" si="9"/>
        <v>0</v>
      </c>
      <c r="EG14" s="65">
        <f t="shared" si="9"/>
        <v>0</v>
      </c>
      <c r="EH14" s="65">
        <f t="shared" si="9"/>
        <v>0</v>
      </c>
      <c r="EI14" s="65">
        <f t="shared" si="9"/>
        <v>0</v>
      </c>
      <c r="EJ14" s="65">
        <f t="shared" si="9"/>
        <v>0</v>
      </c>
      <c r="EK14" s="65">
        <f t="shared" si="9"/>
        <v>0</v>
      </c>
      <c r="EL14" s="65">
        <f t="shared" si="9"/>
        <v>0</v>
      </c>
      <c r="EM14" s="65">
        <f t="shared" si="9"/>
        <v>0</v>
      </c>
      <c r="EN14" s="65">
        <f t="shared" si="9"/>
        <v>0</v>
      </c>
      <c r="EO14" s="65">
        <f t="shared" si="9"/>
        <v>0</v>
      </c>
      <c r="EP14" s="65">
        <f t="shared" si="9"/>
        <v>0</v>
      </c>
      <c r="EQ14" s="65">
        <f t="shared" si="9"/>
        <v>0</v>
      </c>
      <c r="ER14" s="65">
        <f t="shared" si="9"/>
        <v>0</v>
      </c>
      <c r="ES14" s="65">
        <f t="shared" si="9"/>
        <v>0</v>
      </c>
      <c r="ET14" s="65">
        <f t="shared" si="9"/>
        <v>0</v>
      </c>
      <c r="EU14" s="65">
        <f t="shared" si="9"/>
        <v>0</v>
      </c>
      <c r="EV14" s="65">
        <f t="shared" si="9"/>
        <v>0</v>
      </c>
      <c r="EW14" s="65">
        <f t="shared" si="9"/>
        <v>0</v>
      </c>
      <c r="EX14" s="65">
        <f t="shared" si="9"/>
        <v>0</v>
      </c>
      <c r="EY14" s="65">
        <f t="shared" si="9"/>
        <v>0</v>
      </c>
      <c r="EZ14" s="65">
        <f t="shared" ref="EZ14:GI14" si="10">AV14+CF14+DP14</f>
        <v>5000</v>
      </c>
      <c r="FA14" s="65">
        <f t="shared" si="10"/>
        <v>5000</v>
      </c>
      <c r="FB14" s="65">
        <f t="shared" si="10"/>
        <v>5000</v>
      </c>
      <c r="FC14" s="65">
        <f t="shared" si="10"/>
        <v>5000</v>
      </c>
      <c r="FD14" s="65">
        <f t="shared" si="10"/>
        <v>5000</v>
      </c>
      <c r="FE14" s="65">
        <f t="shared" si="10"/>
        <v>5000</v>
      </c>
      <c r="FF14" s="65">
        <f t="shared" si="10"/>
        <v>5000</v>
      </c>
      <c r="FG14" s="65">
        <f t="shared" si="10"/>
        <v>5000</v>
      </c>
      <c r="FH14" s="65">
        <f t="shared" si="10"/>
        <v>5000</v>
      </c>
      <c r="FI14" s="65">
        <f t="shared" si="10"/>
        <v>5000</v>
      </c>
      <c r="FJ14" s="65">
        <f t="shared" si="10"/>
        <v>5000</v>
      </c>
      <c r="FK14" s="65">
        <f t="shared" si="10"/>
        <v>5000</v>
      </c>
      <c r="FL14" s="65">
        <f t="shared" si="10"/>
        <v>5000</v>
      </c>
      <c r="FM14" s="65">
        <f t="shared" si="10"/>
        <v>5000</v>
      </c>
      <c r="FN14" s="65">
        <f t="shared" si="10"/>
        <v>5000</v>
      </c>
      <c r="FO14" s="65">
        <f t="shared" si="10"/>
        <v>5000</v>
      </c>
      <c r="FP14" s="65">
        <f t="shared" si="10"/>
        <v>5000</v>
      </c>
      <c r="FQ14" s="65">
        <f t="shared" si="10"/>
        <v>5000</v>
      </c>
      <c r="FR14" s="65">
        <f t="shared" si="10"/>
        <v>5000</v>
      </c>
      <c r="FS14" s="65">
        <f t="shared" si="10"/>
        <v>5000</v>
      </c>
      <c r="FT14" s="65">
        <f t="shared" si="10"/>
        <v>5000</v>
      </c>
      <c r="FU14" s="65">
        <f t="shared" si="10"/>
        <v>5000</v>
      </c>
      <c r="FV14" s="65">
        <f t="shared" si="10"/>
        <v>5000</v>
      </c>
      <c r="FW14" s="65">
        <f t="shared" si="10"/>
        <v>5000</v>
      </c>
      <c r="FX14" s="65">
        <f t="shared" si="10"/>
        <v>5000</v>
      </c>
      <c r="FY14" s="65">
        <f t="shared" si="10"/>
        <v>5000</v>
      </c>
      <c r="FZ14" s="65">
        <f t="shared" si="10"/>
        <v>5000</v>
      </c>
      <c r="GA14" s="65">
        <f t="shared" si="10"/>
        <v>5000</v>
      </c>
      <c r="GB14" s="65">
        <f t="shared" si="10"/>
        <v>5000</v>
      </c>
      <c r="GC14" s="65">
        <f t="shared" si="10"/>
        <v>5000</v>
      </c>
      <c r="GD14" s="65">
        <f t="shared" si="10"/>
        <v>5000</v>
      </c>
      <c r="GE14" s="65">
        <f t="shared" si="10"/>
        <v>5000</v>
      </c>
      <c r="GF14" s="65">
        <f t="shared" si="10"/>
        <v>5000</v>
      </c>
      <c r="GG14" s="65">
        <f t="shared" si="10"/>
        <v>5000</v>
      </c>
      <c r="GH14" s="65">
        <f t="shared" si="10"/>
        <v>5000</v>
      </c>
      <c r="GI14" s="65">
        <f t="shared" si="10"/>
        <v>5000</v>
      </c>
      <c r="GJ14" s="65">
        <f t="shared" ref="GJ14:HS14" si="11">(if($E14= "Consultant",$H14, $F14 * (1+$I14))*L14*(12+$J14+$K14)/12)+DP14</f>
        <v>5000</v>
      </c>
      <c r="GK14" s="65">
        <f t="shared" si="11"/>
        <v>5000</v>
      </c>
      <c r="GL14" s="65">
        <f t="shared" si="11"/>
        <v>5000</v>
      </c>
      <c r="GM14" s="65">
        <f t="shared" si="11"/>
        <v>5000</v>
      </c>
      <c r="GN14" s="65">
        <f t="shared" si="11"/>
        <v>5000</v>
      </c>
      <c r="GO14" s="65">
        <f t="shared" si="11"/>
        <v>5000</v>
      </c>
      <c r="GP14" s="65">
        <f t="shared" si="11"/>
        <v>5000</v>
      </c>
      <c r="GQ14" s="65">
        <f t="shared" si="11"/>
        <v>5000</v>
      </c>
      <c r="GR14" s="65">
        <f t="shared" si="11"/>
        <v>5000</v>
      </c>
      <c r="GS14" s="65">
        <f t="shared" si="11"/>
        <v>5000</v>
      </c>
      <c r="GT14" s="65">
        <f t="shared" si="11"/>
        <v>5000</v>
      </c>
      <c r="GU14" s="65">
        <f t="shared" si="11"/>
        <v>5000</v>
      </c>
      <c r="GV14" s="65">
        <f t="shared" si="11"/>
        <v>5000</v>
      </c>
      <c r="GW14" s="65">
        <f t="shared" si="11"/>
        <v>5000</v>
      </c>
      <c r="GX14" s="65">
        <f t="shared" si="11"/>
        <v>5000</v>
      </c>
      <c r="GY14" s="65">
        <f t="shared" si="11"/>
        <v>5000</v>
      </c>
      <c r="GZ14" s="65">
        <f t="shared" si="11"/>
        <v>5000</v>
      </c>
      <c r="HA14" s="65">
        <f t="shared" si="11"/>
        <v>5000</v>
      </c>
      <c r="HB14" s="65">
        <f t="shared" si="11"/>
        <v>5000</v>
      </c>
      <c r="HC14" s="65">
        <f t="shared" si="11"/>
        <v>5000</v>
      </c>
      <c r="HD14" s="65">
        <f t="shared" si="11"/>
        <v>5000</v>
      </c>
      <c r="HE14" s="65">
        <f t="shared" si="11"/>
        <v>5000</v>
      </c>
      <c r="HF14" s="65">
        <f t="shared" si="11"/>
        <v>5000</v>
      </c>
      <c r="HG14" s="65">
        <f t="shared" si="11"/>
        <v>5000</v>
      </c>
      <c r="HH14" s="65">
        <f t="shared" si="11"/>
        <v>5000</v>
      </c>
      <c r="HI14" s="65">
        <f t="shared" si="11"/>
        <v>5000</v>
      </c>
      <c r="HJ14" s="65">
        <f t="shared" si="11"/>
        <v>5000</v>
      </c>
      <c r="HK14" s="65">
        <f t="shared" si="11"/>
        <v>5000</v>
      </c>
      <c r="HL14" s="65">
        <f t="shared" si="11"/>
        <v>5000</v>
      </c>
      <c r="HM14" s="65">
        <f t="shared" si="11"/>
        <v>5000</v>
      </c>
      <c r="HN14" s="65">
        <f t="shared" si="11"/>
        <v>5000</v>
      </c>
      <c r="HO14" s="65">
        <f t="shared" si="11"/>
        <v>5000</v>
      </c>
      <c r="HP14" s="65">
        <f t="shared" si="11"/>
        <v>5000</v>
      </c>
      <c r="HQ14" s="65">
        <f t="shared" si="11"/>
        <v>5000</v>
      </c>
      <c r="HR14" s="65">
        <f t="shared" si="11"/>
        <v>5000</v>
      </c>
      <c r="HS14" s="65">
        <f t="shared" si="11"/>
        <v>5000</v>
      </c>
    </row>
    <row r="15">
      <c r="B15" s="63" t="s">
        <v>145</v>
      </c>
      <c r="C15" s="63" t="s">
        <v>146</v>
      </c>
      <c r="D15" s="63" t="s">
        <v>147</v>
      </c>
      <c r="E15" s="63" t="s">
        <v>141</v>
      </c>
      <c r="F15" s="64"/>
      <c r="G15" s="63"/>
      <c r="H15" s="63">
        <v>5000.0</v>
      </c>
      <c r="I15" s="63" t="str">
        <f t="shared" si="5"/>
        <v/>
      </c>
      <c r="J15" s="63" t="str">
        <f t="shared" si="6"/>
        <v/>
      </c>
      <c r="K15" s="63" t="str">
        <f t="shared" si="7"/>
        <v/>
      </c>
      <c r="L15" s="43">
        <v>1.0</v>
      </c>
      <c r="M15" s="43">
        <v>1.0</v>
      </c>
      <c r="N15" s="43">
        <v>1.0</v>
      </c>
      <c r="O15" s="43">
        <v>1.0</v>
      </c>
      <c r="P15" s="43">
        <v>1.0</v>
      </c>
      <c r="Q15" s="43">
        <v>1.0</v>
      </c>
      <c r="R15" s="43">
        <v>1.0</v>
      </c>
      <c r="S15" s="43">
        <v>1.0</v>
      </c>
      <c r="T15" s="43">
        <v>1.0</v>
      </c>
      <c r="U15" s="43">
        <v>1.0</v>
      </c>
      <c r="V15" s="43">
        <v>1.0</v>
      </c>
      <c r="W15" s="43">
        <v>1.0</v>
      </c>
      <c r="X15" s="43">
        <v>1.0</v>
      </c>
      <c r="Y15" s="43">
        <v>1.0</v>
      </c>
      <c r="Z15" s="43">
        <v>1.0</v>
      </c>
      <c r="AA15" s="43">
        <v>1.0</v>
      </c>
      <c r="AB15" s="43">
        <v>1.0</v>
      </c>
      <c r="AC15" s="43">
        <v>1.0</v>
      </c>
      <c r="AD15" s="43">
        <v>1.0</v>
      </c>
      <c r="AE15" s="43">
        <v>1.0</v>
      </c>
      <c r="AF15" s="43">
        <v>1.0</v>
      </c>
      <c r="AG15" s="43">
        <v>1.0</v>
      </c>
      <c r="AH15" s="43">
        <v>1.0</v>
      </c>
      <c r="AI15" s="43">
        <v>1.0</v>
      </c>
      <c r="AJ15" s="43">
        <v>1.0</v>
      </c>
      <c r="AK15" s="43">
        <v>1.0</v>
      </c>
      <c r="AL15" s="43">
        <v>1.0</v>
      </c>
      <c r="AM15" s="43">
        <v>1.0</v>
      </c>
      <c r="AN15" s="43">
        <v>1.0</v>
      </c>
      <c r="AO15" s="43">
        <v>1.0</v>
      </c>
      <c r="AP15" s="43">
        <v>1.0</v>
      </c>
      <c r="AQ15" s="43">
        <v>1.0</v>
      </c>
      <c r="AR15" s="43">
        <v>1.0</v>
      </c>
      <c r="AS15" s="43">
        <v>1.0</v>
      </c>
      <c r="AT15" s="43">
        <v>1.0</v>
      </c>
      <c r="AU15" s="43">
        <v>1.0</v>
      </c>
      <c r="AV15" s="65">
        <f t="shared" ref="AV15:CE15" si="12">if($E15= "Consultant",$H15, $F15 * (1+$I15))*L15</f>
        <v>5000</v>
      </c>
      <c r="AW15" s="65">
        <f t="shared" si="12"/>
        <v>5000</v>
      </c>
      <c r="AX15" s="65">
        <f t="shared" si="12"/>
        <v>5000</v>
      </c>
      <c r="AY15" s="65">
        <f t="shared" si="12"/>
        <v>5000</v>
      </c>
      <c r="AZ15" s="65">
        <f t="shared" si="12"/>
        <v>5000</v>
      </c>
      <c r="BA15" s="65">
        <f t="shared" si="12"/>
        <v>5000</v>
      </c>
      <c r="BB15" s="65">
        <f t="shared" si="12"/>
        <v>5000</v>
      </c>
      <c r="BC15" s="65">
        <f t="shared" si="12"/>
        <v>5000</v>
      </c>
      <c r="BD15" s="65">
        <f t="shared" si="12"/>
        <v>5000</v>
      </c>
      <c r="BE15" s="65">
        <f t="shared" si="12"/>
        <v>5000</v>
      </c>
      <c r="BF15" s="65">
        <f t="shared" si="12"/>
        <v>5000</v>
      </c>
      <c r="BG15" s="65">
        <f t="shared" si="12"/>
        <v>5000</v>
      </c>
      <c r="BH15" s="65">
        <f t="shared" si="12"/>
        <v>5000</v>
      </c>
      <c r="BI15" s="65">
        <f t="shared" si="12"/>
        <v>5000</v>
      </c>
      <c r="BJ15" s="65">
        <f t="shared" si="12"/>
        <v>5000</v>
      </c>
      <c r="BK15" s="65">
        <f t="shared" si="12"/>
        <v>5000</v>
      </c>
      <c r="BL15" s="65">
        <f t="shared" si="12"/>
        <v>5000</v>
      </c>
      <c r="BM15" s="65">
        <f t="shared" si="12"/>
        <v>5000</v>
      </c>
      <c r="BN15" s="65">
        <f t="shared" si="12"/>
        <v>5000</v>
      </c>
      <c r="BO15" s="65">
        <f t="shared" si="12"/>
        <v>5000</v>
      </c>
      <c r="BP15" s="65">
        <f t="shared" si="12"/>
        <v>5000</v>
      </c>
      <c r="BQ15" s="65">
        <f t="shared" si="12"/>
        <v>5000</v>
      </c>
      <c r="BR15" s="65">
        <f t="shared" si="12"/>
        <v>5000</v>
      </c>
      <c r="BS15" s="65">
        <f t="shared" si="12"/>
        <v>5000</v>
      </c>
      <c r="BT15" s="65">
        <f t="shared" si="12"/>
        <v>5000</v>
      </c>
      <c r="BU15" s="65">
        <f t="shared" si="12"/>
        <v>5000</v>
      </c>
      <c r="BV15" s="65">
        <f t="shared" si="12"/>
        <v>5000</v>
      </c>
      <c r="BW15" s="65">
        <f t="shared" si="12"/>
        <v>5000</v>
      </c>
      <c r="BX15" s="65">
        <f t="shared" si="12"/>
        <v>5000</v>
      </c>
      <c r="BY15" s="65">
        <f t="shared" si="12"/>
        <v>5000</v>
      </c>
      <c r="BZ15" s="65">
        <f t="shared" si="12"/>
        <v>5000</v>
      </c>
      <c r="CA15" s="65">
        <f t="shared" si="12"/>
        <v>5000</v>
      </c>
      <c r="CB15" s="65">
        <f t="shared" si="12"/>
        <v>5000</v>
      </c>
      <c r="CC15" s="65">
        <f t="shared" si="12"/>
        <v>5000</v>
      </c>
      <c r="CD15" s="65">
        <f t="shared" si="12"/>
        <v>5000</v>
      </c>
      <c r="CE15" s="65">
        <f t="shared" si="12"/>
        <v>5000</v>
      </c>
      <c r="CF15" s="65">
        <f t="array" ref="CF15">((index(Setup!$14:$14 ,match(CF$12,Setup!$18:$18,0))=$E$8)*$J15+(index(Setup!$14:$14 ,match(CF$12,Setup!$18:$18,0))=$E$9)*$K15)*if($E15= "Consultant",$H15, $F15 * (1+$I15))*L15</f>
        <v>0</v>
      </c>
      <c r="CG15" s="65">
        <f t="array" ref="CG15">((index(Setup!$14:$14 ,match(CG$12,Setup!$18:$18,0))=$E$8)*$J15+(index(Setup!$14:$14 ,match(CG$12,Setup!$18:$18,0))=$E$9)*$K15)*if($E15= "Consultant",$H15, $F15 * (1+$I15))*M15</f>
        <v>0</v>
      </c>
      <c r="CH15" s="65">
        <f t="array" ref="CH15">((index(Setup!$14:$14 ,match(CH$12,Setup!$18:$18,0))=$E$8)*$J15+(index(Setup!$14:$14 ,match(CH$12,Setup!$18:$18,0))=$E$9)*$K15)*if($E15= "Consultant",$H15, $F15 * (1+$I15))*N15</f>
        <v>0</v>
      </c>
      <c r="CI15" s="65">
        <f t="array" ref="CI15">((index(Setup!$14:$14 ,match(CI$12,Setup!$18:$18,0))=$E$8)*$J15+(index(Setup!$14:$14 ,match(CI$12,Setup!$18:$18,0))=$E$9)*$K15)*if($E15= "Consultant",$H15, $F15 * (1+$I15))*O15</f>
        <v>0</v>
      </c>
      <c r="CJ15" s="65">
        <f t="array" ref="CJ15">((index(Setup!$14:$14 ,match(CJ$12,Setup!$18:$18,0))=$E$8)*$J15+(index(Setup!$14:$14 ,match(CJ$12,Setup!$18:$18,0))=$E$9)*$K15)*if($E15= "Consultant",$H15, $F15 * (1+$I15))*P15</f>
        <v>0</v>
      </c>
      <c r="CK15" s="65">
        <f t="array" ref="CK15">((index(Setup!$14:$14 ,match(CK$12,Setup!$18:$18,0))=$E$8)*$J15+(index(Setup!$14:$14 ,match(CK$12,Setup!$18:$18,0))=$E$9)*$K15)*if($E15= "Consultant",$H15, $F15 * (1+$I15))*Q15</f>
        <v>0</v>
      </c>
      <c r="CL15" s="65">
        <f t="array" ref="CL15">((index(Setup!$14:$14 ,match(CL$12,Setup!$18:$18,0))=$E$8)*$J15+(index(Setup!$14:$14 ,match(CL$12,Setup!$18:$18,0))=$E$9)*$K15)*if($E15= "Consultant",$H15, $F15 * (1+$I15))*R15</f>
        <v>0</v>
      </c>
      <c r="CM15" s="65">
        <f t="array" ref="CM15">((index(Setup!$14:$14 ,match(CM$12,Setup!$18:$18,0))=$E$8)*$J15+(index(Setup!$14:$14 ,match(CM$12,Setup!$18:$18,0))=$E$9)*$K15)*if($E15= "Consultant",$H15, $F15 * (1+$I15))*S15</f>
        <v>0</v>
      </c>
      <c r="CN15" s="65">
        <f t="array" ref="CN15">((index(Setup!$14:$14 ,match(CN$12,Setup!$18:$18,0))=$E$8)*$J15+(index(Setup!$14:$14 ,match(CN$12,Setup!$18:$18,0))=$E$9)*$K15)*if($E15= "Consultant",$H15, $F15 * (1+$I15))*T15</f>
        <v>0</v>
      </c>
      <c r="CO15" s="65">
        <f t="array" ref="CO15">((index(Setup!$14:$14 ,match(CO$12,Setup!$18:$18,0))=$E$8)*$J15+(index(Setup!$14:$14 ,match(CO$12,Setup!$18:$18,0))=$E$9)*$K15)*if($E15= "Consultant",$H15, $F15 * (1+$I15))*U15</f>
        <v>0</v>
      </c>
      <c r="CP15" s="65">
        <f t="array" ref="CP15">((index(Setup!$14:$14 ,match(CP$12,Setup!$18:$18,0))=$E$8)*$J15+(index(Setup!$14:$14 ,match(CP$12,Setup!$18:$18,0))=$E$9)*$K15)*if($E15= "Consultant",$H15, $F15 * (1+$I15))*V15</f>
        <v>0</v>
      </c>
      <c r="CQ15" s="65">
        <f t="array" ref="CQ15">((index(Setup!$14:$14 ,match(CQ$12,Setup!$18:$18,0))=$E$8)*$J15+(index(Setup!$14:$14 ,match(CQ$12,Setup!$18:$18,0))=$E$9)*$K15)*if($E15= "Consultant",$H15, $F15 * (1+$I15))*W15</f>
        <v>0</v>
      </c>
      <c r="CR15" s="65">
        <f t="array" ref="CR15">((index(Setup!$14:$14 ,match(CR$12,Setup!$18:$18,0))=$E$8)*$J15+(index(Setup!$14:$14 ,match(CR$12,Setup!$18:$18,0))=$E$9)*$K15)*if($E15= "Consultant",$H15, $F15 * (1+$I15))*X15</f>
        <v>0</v>
      </c>
      <c r="CS15" s="65">
        <f t="array" ref="CS15">((index(Setup!$14:$14 ,match(CS$12,Setup!$18:$18,0))=$E$8)*$J15+(index(Setup!$14:$14 ,match(CS$12,Setup!$18:$18,0))=$E$9)*$K15)*if($E15= "Consultant",$H15, $F15 * (1+$I15))*Y15</f>
        <v>0</v>
      </c>
      <c r="CT15" s="65">
        <f t="array" ref="CT15">((index(Setup!$14:$14 ,match(CT$12,Setup!$18:$18,0))=$E$8)*$J15+(index(Setup!$14:$14 ,match(CT$12,Setup!$18:$18,0))=$E$9)*$K15)*if($E15= "Consultant",$H15, $F15 * (1+$I15))*Z15</f>
        <v>0</v>
      </c>
      <c r="CU15" s="65">
        <f t="array" ref="CU15">((index(Setup!$14:$14 ,match(CU$12,Setup!$18:$18,0))=$E$8)*$J15+(index(Setup!$14:$14 ,match(CU$12,Setup!$18:$18,0))=$E$9)*$K15)*if($E15= "Consultant",$H15, $F15 * (1+$I15))*AA15</f>
        <v>0</v>
      </c>
      <c r="CV15" s="65">
        <f t="array" ref="CV15">((index(Setup!$14:$14 ,match(CV$12,Setup!$18:$18,0))=$E$8)*$J15+(index(Setup!$14:$14 ,match(CV$12,Setup!$18:$18,0))=$E$9)*$K15)*if($E15= "Consultant",$H15, $F15 * (1+$I15))*AB15</f>
        <v>0</v>
      </c>
      <c r="CW15" s="65">
        <f t="array" ref="CW15">((index(Setup!$14:$14 ,match(CW$12,Setup!$18:$18,0))=$E$8)*$J15+(index(Setup!$14:$14 ,match(CW$12,Setup!$18:$18,0))=$E$9)*$K15)*if($E15= "Consultant",$H15, $F15 * (1+$I15))*AC15</f>
        <v>0</v>
      </c>
      <c r="CX15" s="65">
        <f t="array" ref="CX15">((index(Setup!$14:$14 ,match(CX$12,Setup!$18:$18,0))=$E$8)*$J15+(index(Setup!$14:$14 ,match(CX$12,Setup!$18:$18,0))=$E$9)*$K15)*if($E15= "Consultant",$H15, $F15 * (1+$I15))*AD15</f>
        <v>0</v>
      </c>
      <c r="CY15" s="65">
        <f t="array" ref="CY15">((index(Setup!$14:$14 ,match(CY$12,Setup!$18:$18,0))=$E$8)*$J15+(index(Setup!$14:$14 ,match(CY$12,Setup!$18:$18,0))=$E$9)*$K15)*if($E15= "Consultant",$H15, $F15 * (1+$I15))*AE15</f>
        <v>0</v>
      </c>
      <c r="CZ15" s="65">
        <f t="array" ref="CZ15">((index(Setup!$14:$14 ,match(CZ$12,Setup!$18:$18,0))=$E$8)*$J15+(index(Setup!$14:$14 ,match(CZ$12,Setup!$18:$18,0))=$E$9)*$K15)*if($E15= "Consultant",$H15, $F15 * (1+$I15))*AF15</f>
        <v>0</v>
      </c>
      <c r="DA15" s="65">
        <f t="array" ref="DA15">((index(Setup!$14:$14 ,match(DA$12,Setup!$18:$18,0))=$E$8)*$J15+(index(Setup!$14:$14 ,match(DA$12,Setup!$18:$18,0))=$E$9)*$K15)*if($E15= "Consultant",$H15, $F15 * (1+$I15))*AG15</f>
        <v>0</v>
      </c>
      <c r="DB15" s="65">
        <f t="array" ref="DB15">((index(Setup!$14:$14 ,match(DB$12,Setup!$18:$18,0))=$E$8)*$J15+(index(Setup!$14:$14 ,match(DB$12,Setup!$18:$18,0))=$E$9)*$K15)*if($E15= "Consultant",$H15, $F15 * (1+$I15))*AH15</f>
        <v>0</v>
      </c>
      <c r="DC15" s="65">
        <f t="array" ref="DC15">((index(Setup!$14:$14 ,match(DC$12,Setup!$18:$18,0))=$E$8)*$J15+(index(Setup!$14:$14 ,match(DC$12,Setup!$18:$18,0))=$E$9)*$K15)*if($E15= "Consultant",$H15, $F15 * (1+$I15))*AI15</f>
        <v>0</v>
      </c>
      <c r="DD15" s="65">
        <f t="array" ref="DD15">((index(Setup!$14:$14 ,match(DD$12,Setup!$18:$18,0))=$E$8)*$J15+(index(Setup!$14:$14 ,match(DD$12,Setup!$18:$18,0))=$E$9)*$K15)*if($E15= "Consultant",$H15, $F15 * (1+$I15))*AJ15</f>
        <v>0</v>
      </c>
      <c r="DE15" s="65">
        <f t="array" ref="DE15">((index(Setup!$14:$14 ,match(DE$12,Setup!$18:$18,0))=$E$8)*$J15+(index(Setup!$14:$14 ,match(DE$12,Setup!$18:$18,0))=$E$9)*$K15)*if($E15= "Consultant",$H15, $F15 * (1+$I15))*AK15</f>
        <v>0</v>
      </c>
      <c r="DF15" s="65">
        <f t="array" ref="DF15">((index(Setup!$14:$14 ,match(DF$12,Setup!$18:$18,0))=$E$8)*$J15+(index(Setup!$14:$14 ,match(DF$12,Setup!$18:$18,0))=$E$9)*$K15)*if($E15= "Consultant",$H15, $F15 * (1+$I15))*AL15</f>
        <v>0</v>
      </c>
      <c r="DG15" s="65">
        <f t="array" ref="DG15">((index(Setup!$14:$14 ,match(DG$12,Setup!$18:$18,0))=$E$8)*$J15+(index(Setup!$14:$14 ,match(DG$12,Setup!$18:$18,0))=$E$9)*$K15)*if($E15= "Consultant",$H15, $F15 * (1+$I15))*AM15</f>
        <v>0</v>
      </c>
      <c r="DH15" s="65">
        <f t="array" ref="DH15">((index(Setup!$14:$14 ,match(DH$12,Setup!$18:$18,0))=$E$8)*$J15+(index(Setup!$14:$14 ,match(DH$12,Setup!$18:$18,0))=$E$9)*$K15)*if($E15= "Consultant",$H15, $F15 * (1+$I15))*AN15</f>
        <v>0</v>
      </c>
      <c r="DI15" s="65">
        <f t="array" ref="DI15">((index(Setup!$14:$14 ,match(DI$12,Setup!$18:$18,0))=$E$8)*$J15+(index(Setup!$14:$14 ,match(DI$12,Setup!$18:$18,0))=$E$9)*$K15)*if($E15= "Consultant",$H15, $F15 * (1+$I15))*AO15</f>
        <v>0</v>
      </c>
      <c r="DJ15" s="65">
        <f t="array" ref="DJ15">((index(Setup!$14:$14 ,match(DJ$12,Setup!$18:$18,0))=$E$8)*$J15+(index(Setup!$14:$14 ,match(DJ$12,Setup!$18:$18,0))=$E$9)*$K15)*if($E15= "Consultant",$H15, $F15 * (1+$I15))*AP15</f>
        <v>0</v>
      </c>
      <c r="DK15" s="65">
        <f t="array" ref="DK15">((index(Setup!$14:$14 ,match(DK$12,Setup!$18:$18,0))=$E$8)*$J15+(index(Setup!$14:$14 ,match(DK$12,Setup!$18:$18,0))=$E$9)*$K15)*if($E15= "Consultant",$H15, $F15 * (1+$I15))*AQ15</f>
        <v>0</v>
      </c>
      <c r="DL15" s="65">
        <f t="array" ref="DL15">((index(Setup!$14:$14 ,match(DL$12,Setup!$18:$18,0))=$E$8)*$J15+(index(Setup!$14:$14 ,match(DL$12,Setup!$18:$18,0))=$E$9)*$K15)*if($E15= "Consultant",$H15, $F15 * (1+$I15))*AR15</f>
        <v>0</v>
      </c>
      <c r="DM15" s="65">
        <f t="array" ref="DM15">((index(Setup!$14:$14 ,match(DM$12,Setup!$18:$18,0))=$E$8)*$J15+(index(Setup!$14:$14 ,match(DM$12,Setup!$18:$18,0))=$E$9)*$K15)*if($E15= "Consultant",$H15, $F15 * (1+$I15))*AS15</f>
        <v>0</v>
      </c>
      <c r="DN15" s="65">
        <f t="array" ref="DN15">((index(Setup!$14:$14 ,match(DN$12,Setup!$18:$18,0))=$E$8)*$J15+(index(Setup!$14:$14 ,match(DN$12,Setup!$18:$18,0))=$E$9)*$K15)*if($E15= "Consultant",$H15, $F15 * (1+$I15))*AT15</f>
        <v>0</v>
      </c>
      <c r="DO15" s="65">
        <f t="array" ref="DO15">((index(Setup!$14:$14 ,match(DO$12,Setup!$18:$18,0))=$E$8)*$J15+(index(Setup!$14:$14 ,match(DO$12,Setup!$18:$18,0))=$E$9)*$K15)*if($E15= "Consultant",$H15, $F15 * (1+$I15))*AU15</f>
        <v>0</v>
      </c>
      <c r="DP15" s="65">
        <f t="shared" ref="DP15:EY15" si="13">$G15*L15</f>
        <v>0</v>
      </c>
      <c r="DQ15" s="65">
        <f t="shared" si="13"/>
        <v>0</v>
      </c>
      <c r="DR15" s="65">
        <f t="shared" si="13"/>
        <v>0</v>
      </c>
      <c r="DS15" s="65">
        <f t="shared" si="13"/>
        <v>0</v>
      </c>
      <c r="DT15" s="65">
        <f t="shared" si="13"/>
        <v>0</v>
      </c>
      <c r="DU15" s="65">
        <f t="shared" si="13"/>
        <v>0</v>
      </c>
      <c r="DV15" s="65">
        <f t="shared" si="13"/>
        <v>0</v>
      </c>
      <c r="DW15" s="65">
        <f t="shared" si="13"/>
        <v>0</v>
      </c>
      <c r="DX15" s="65">
        <f t="shared" si="13"/>
        <v>0</v>
      </c>
      <c r="DY15" s="65">
        <f t="shared" si="13"/>
        <v>0</v>
      </c>
      <c r="DZ15" s="65">
        <f t="shared" si="13"/>
        <v>0</v>
      </c>
      <c r="EA15" s="65">
        <f t="shared" si="13"/>
        <v>0</v>
      </c>
      <c r="EB15" s="65">
        <f t="shared" si="13"/>
        <v>0</v>
      </c>
      <c r="EC15" s="65">
        <f t="shared" si="13"/>
        <v>0</v>
      </c>
      <c r="ED15" s="65">
        <f t="shared" si="13"/>
        <v>0</v>
      </c>
      <c r="EE15" s="65">
        <f t="shared" si="13"/>
        <v>0</v>
      </c>
      <c r="EF15" s="65">
        <f t="shared" si="13"/>
        <v>0</v>
      </c>
      <c r="EG15" s="65">
        <f t="shared" si="13"/>
        <v>0</v>
      </c>
      <c r="EH15" s="65">
        <f t="shared" si="13"/>
        <v>0</v>
      </c>
      <c r="EI15" s="65">
        <f t="shared" si="13"/>
        <v>0</v>
      </c>
      <c r="EJ15" s="65">
        <f t="shared" si="13"/>
        <v>0</v>
      </c>
      <c r="EK15" s="65">
        <f t="shared" si="13"/>
        <v>0</v>
      </c>
      <c r="EL15" s="65">
        <f t="shared" si="13"/>
        <v>0</v>
      </c>
      <c r="EM15" s="65">
        <f t="shared" si="13"/>
        <v>0</v>
      </c>
      <c r="EN15" s="65">
        <f t="shared" si="13"/>
        <v>0</v>
      </c>
      <c r="EO15" s="65">
        <f t="shared" si="13"/>
        <v>0</v>
      </c>
      <c r="EP15" s="65">
        <f t="shared" si="13"/>
        <v>0</v>
      </c>
      <c r="EQ15" s="65">
        <f t="shared" si="13"/>
        <v>0</v>
      </c>
      <c r="ER15" s="65">
        <f t="shared" si="13"/>
        <v>0</v>
      </c>
      <c r="ES15" s="65">
        <f t="shared" si="13"/>
        <v>0</v>
      </c>
      <c r="ET15" s="65">
        <f t="shared" si="13"/>
        <v>0</v>
      </c>
      <c r="EU15" s="65">
        <f t="shared" si="13"/>
        <v>0</v>
      </c>
      <c r="EV15" s="65">
        <f t="shared" si="13"/>
        <v>0</v>
      </c>
      <c r="EW15" s="65">
        <f t="shared" si="13"/>
        <v>0</v>
      </c>
      <c r="EX15" s="65">
        <f t="shared" si="13"/>
        <v>0</v>
      </c>
      <c r="EY15" s="65">
        <f t="shared" si="13"/>
        <v>0</v>
      </c>
      <c r="EZ15" s="65">
        <f t="shared" ref="EZ15:GI15" si="14">AV15+CF15+DP15</f>
        <v>5000</v>
      </c>
      <c r="FA15" s="65">
        <f t="shared" si="14"/>
        <v>5000</v>
      </c>
      <c r="FB15" s="65">
        <f t="shared" si="14"/>
        <v>5000</v>
      </c>
      <c r="FC15" s="65">
        <f t="shared" si="14"/>
        <v>5000</v>
      </c>
      <c r="FD15" s="65">
        <f t="shared" si="14"/>
        <v>5000</v>
      </c>
      <c r="FE15" s="65">
        <f t="shared" si="14"/>
        <v>5000</v>
      </c>
      <c r="FF15" s="65">
        <f t="shared" si="14"/>
        <v>5000</v>
      </c>
      <c r="FG15" s="65">
        <f t="shared" si="14"/>
        <v>5000</v>
      </c>
      <c r="FH15" s="65">
        <f t="shared" si="14"/>
        <v>5000</v>
      </c>
      <c r="FI15" s="65">
        <f t="shared" si="14"/>
        <v>5000</v>
      </c>
      <c r="FJ15" s="65">
        <f t="shared" si="14"/>
        <v>5000</v>
      </c>
      <c r="FK15" s="65">
        <f t="shared" si="14"/>
        <v>5000</v>
      </c>
      <c r="FL15" s="65">
        <f t="shared" si="14"/>
        <v>5000</v>
      </c>
      <c r="FM15" s="65">
        <f t="shared" si="14"/>
        <v>5000</v>
      </c>
      <c r="FN15" s="65">
        <f t="shared" si="14"/>
        <v>5000</v>
      </c>
      <c r="FO15" s="65">
        <f t="shared" si="14"/>
        <v>5000</v>
      </c>
      <c r="FP15" s="65">
        <f t="shared" si="14"/>
        <v>5000</v>
      </c>
      <c r="FQ15" s="65">
        <f t="shared" si="14"/>
        <v>5000</v>
      </c>
      <c r="FR15" s="65">
        <f t="shared" si="14"/>
        <v>5000</v>
      </c>
      <c r="FS15" s="65">
        <f t="shared" si="14"/>
        <v>5000</v>
      </c>
      <c r="FT15" s="65">
        <f t="shared" si="14"/>
        <v>5000</v>
      </c>
      <c r="FU15" s="65">
        <f t="shared" si="14"/>
        <v>5000</v>
      </c>
      <c r="FV15" s="65">
        <f t="shared" si="14"/>
        <v>5000</v>
      </c>
      <c r="FW15" s="65">
        <f t="shared" si="14"/>
        <v>5000</v>
      </c>
      <c r="FX15" s="65">
        <f t="shared" si="14"/>
        <v>5000</v>
      </c>
      <c r="FY15" s="65">
        <f t="shared" si="14"/>
        <v>5000</v>
      </c>
      <c r="FZ15" s="65">
        <f t="shared" si="14"/>
        <v>5000</v>
      </c>
      <c r="GA15" s="65">
        <f t="shared" si="14"/>
        <v>5000</v>
      </c>
      <c r="GB15" s="65">
        <f t="shared" si="14"/>
        <v>5000</v>
      </c>
      <c r="GC15" s="65">
        <f t="shared" si="14"/>
        <v>5000</v>
      </c>
      <c r="GD15" s="65">
        <f t="shared" si="14"/>
        <v>5000</v>
      </c>
      <c r="GE15" s="65">
        <f t="shared" si="14"/>
        <v>5000</v>
      </c>
      <c r="GF15" s="65">
        <f t="shared" si="14"/>
        <v>5000</v>
      </c>
      <c r="GG15" s="65">
        <f t="shared" si="14"/>
        <v>5000</v>
      </c>
      <c r="GH15" s="65">
        <f t="shared" si="14"/>
        <v>5000</v>
      </c>
      <c r="GI15" s="65">
        <f t="shared" si="14"/>
        <v>5000</v>
      </c>
      <c r="GJ15" s="65">
        <f t="shared" ref="GJ15:HS15" si="15">(if($E15= "Consultant",$H15, $F15 * (1+$I15))*L15*(12+$J15+$K15)/12)+DP15</f>
        <v>5000</v>
      </c>
      <c r="GK15" s="65">
        <f t="shared" si="15"/>
        <v>5000</v>
      </c>
      <c r="GL15" s="65">
        <f t="shared" si="15"/>
        <v>5000</v>
      </c>
      <c r="GM15" s="65">
        <f t="shared" si="15"/>
        <v>5000</v>
      </c>
      <c r="GN15" s="65">
        <f t="shared" si="15"/>
        <v>5000</v>
      </c>
      <c r="GO15" s="65">
        <f t="shared" si="15"/>
        <v>5000</v>
      </c>
      <c r="GP15" s="65">
        <f t="shared" si="15"/>
        <v>5000</v>
      </c>
      <c r="GQ15" s="65">
        <f t="shared" si="15"/>
        <v>5000</v>
      </c>
      <c r="GR15" s="65">
        <f t="shared" si="15"/>
        <v>5000</v>
      </c>
      <c r="GS15" s="65">
        <f t="shared" si="15"/>
        <v>5000</v>
      </c>
      <c r="GT15" s="65">
        <f t="shared" si="15"/>
        <v>5000</v>
      </c>
      <c r="GU15" s="65">
        <f t="shared" si="15"/>
        <v>5000</v>
      </c>
      <c r="GV15" s="65">
        <f t="shared" si="15"/>
        <v>5000</v>
      </c>
      <c r="GW15" s="65">
        <f t="shared" si="15"/>
        <v>5000</v>
      </c>
      <c r="GX15" s="65">
        <f t="shared" si="15"/>
        <v>5000</v>
      </c>
      <c r="GY15" s="65">
        <f t="shared" si="15"/>
        <v>5000</v>
      </c>
      <c r="GZ15" s="65">
        <f t="shared" si="15"/>
        <v>5000</v>
      </c>
      <c r="HA15" s="65">
        <f t="shared" si="15"/>
        <v>5000</v>
      </c>
      <c r="HB15" s="65">
        <f t="shared" si="15"/>
        <v>5000</v>
      </c>
      <c r="HC15" s="65">
        <f t="shared" si="15"/>
        <v>5000</v>
      </c>
      <c r="HD15" s="65">
        <f t="shared" si="15"/>
        <v>5000</v>
      </c>
      <c r="HE15" s="65">
        <f t="shared" si="15"/>
        <v>5000</v>
      </c>
      <c r="HF15" s="65">
        <f t="shared" si="15"/>
        <v>5000</v>
      </c>
      <c r="HG15" s="65">
        <f t="shared" si="15"/>
        <v>5000</v>
      </c>
      <c r="HH15" s="65">
        <f t="shared" si="15"/>
        <v>5000</v>
      </c>
      <c r="HI15" s="65">
        <f t="shared" si="15"/>
        <v>5000</v>
      </c>
      <c r="HJ15" s="65">
        <f t="shared" si="15"/>
        <v>5000</v>
      </c>
      <c r="HK15" s="65">
        <f t="shared" si="15"/>
        <v>5000</v>
      </c>
      <c r="HL15" s="65">
        <f t="shared" si="15"/>
        <v>5000</v>
      </c>
      <c r="HM15" s="65">
        <f t="shared" si="15"/>
        <v>5000</v>
      </c>
      <c r="HN15" s="65">
        <f t="shared" si="15"/>
        <v>5000</v>
      </c>
      <c r="HO15" s="65">
        <f t="shared" si="15"/>
        <v>5000</v>
      </c>
      <c r="HP15" s="65">
        <f t="shared" si="15"/>
        <v>5000</v>
      </c>
      <c r="HQ15" s="65">
        <f t="shared" si="15"/>
        <v>5000</v>
      </c>
      <c r="HR15" s="65">
        <f t="shared" si="15"/>
        <v>5000</v>
      </c>
      <c r="HS15" s="65">
        <f t="shared" si="15"/>
        <v>5000</v>
      </c>
    </row>
    <row r="16">
      <c r="B16" s="63" t="s">
        <v>148</v>
      </c>
      <c r="C16" s="63" t="s">
        <v>149</v>
      </c>
      <c r="D16" s="63" t="s">
        <v>150</v>
      </c>
      <c r="E16" s="63" t="s">
        <v>151</v>
      </c>
      <c r="F16" s="63">
        <v>3500.0</v>
      </c>
      <c r="G16" s="63">
        <v>400.0</v>
      </c>
      <c r="H16" s="63"/>
      <c r="I16" s="43">
        <f t="shared" si="5"/>
        <v>0.25</v>
      </c>
      <c r="J16" s="43">
        <f t="shared" si="6"/>
        <v>0.92</v>
      </c>
      <c r="K16" s="43">
        <f t="shared" si="7"/>
        <v>1</v>
      </c>
      <c r="L16" s="43">
        <v>1.0</v>
      </c>
      <c r="M16" s="43">
        <v>1.0</v>
      </c>
      <c r="N16" s="43">
        <v>1.0</v>
      </c>
      <c r="O16" s="43">
        <v>1.0</v>
      </c>
      <c r="P16" s="43">
        <v>1.0</v>
      </c>
      <c r="Q16" s="43">
        <v>1.0</v>
      </c>
      <c r="R16" s="43">
        <v>1.0</v>
      </c>
      <c r="S16" s="43">
        <v>1.0</v>
      </c>
      <c r="T16" s="43">
        <v>1.0</v>
      </c>
      <c r="U16" s="43">
        <v>1.0</v>
      </c>
      <c r="V16" s="43">
        <v>1.0</v>
      </c>
      <c r="W16" s="43">
        <v>1.0</v>
      </c>
      <c r="X16" s="43">
        <v>1.0</v>
      </c>
      <c r="Y16" s="43">
        <v>1.0</v>
      </c>
      <c r="Z16" s="43">
        <v>1.0</v>
      </c>
      <c r="AA16" s="43">
        <v>1.0</v>
      </c>
      <c r="AB16" s="43">
        <v>1.0</v>
      </c>
      <c r="AC16" s="43">
        <v>1.0</v>
      </c>
      <c r="AD16" s="43">
        <v>1.0</v>
      </c>
      <c r="AE16" s="43">
        <v>1.0</v>
      </c>
      <c r="AF16" s="43">
        <v>1.0</v>
      </c>
      <c r="AG16" s="43">
        <v>1.0</v>
      </c>
      <c r="AH16" s="43">
        <v>1.0</v>
      </c>
      <c r="AI16" s="43">
        <v>1.0</v>
      </c>
      <c r="AJ16" s="43">
        <v>1.0</v>
      </c>
      <c r="AK16" s="43">
        <v>1.0</v>
      </c>
      <c r="AL16" s="43">
        <v>1.0</v>
      </c>
      <c r="AM16" s="43">
        <v>1.0</v>
      </c>
      <c r="AN16" s="43">
        <v>1.0</v>
      </c>
      <c r="AO16" s="43">
        <v>1.0</v>
      </c>
      <c r="AP16" s="43">
        <v>1.0</v>
      </c>
      <c r="AQ16" s="43">
        <v>1.0</v>
      </c>
      <c r="AR16" s="43">
        <v>1.0</v>
      </c>
      <c r="AS16" s="43">
        <v>1.0</v>
      </c>
      <c r="AT16" s="43">
        <v>1.0</v>
      </c>
      <c r="AU16" s="43">
        <v>1.0</v>
      </c>
      <c r="AV16" s="65">
        <f t="shared" ref="AV16:CE16" si="16">if($E16= "Consultant",$H16, $F16 * (1+$I16))*L16</f>
        <v>4375</v>
      </c>
      <c r="AW16" s="65">
        <f t="shared" si="16"/>
        <v>4375</v>
      </c>
      <c r="AX16" s="65">
        <f t="shared" si="16"/>
        <v>4375</v>
      </c>
      <c r="AY16" s="65">
        <f t="shared" si="16"/>
        <v>4375</v>
      </c>
      <c r="AZ16" s="65">
        <f t="shared" si="16"/>
        <v>4375</v>
      </c>
      <c r="BA16" s="65">
        <f t="shared" si="16"/>
        <v>4375</v>
      </c>
      <c r="BB16" s="65">
        <f t="shared" si="16"/>
        <v>4375</v>
      </c>
      <c r="BC16" s="65">
        <f t="shared" si="16"/>
        <v>4375</v>
      </c>
      <c r="BD16" s="65">
        <f t="shared" si="16"/>
        <v>4375</v>
      </c>
      <c r="BE16" s="65">
        <f t="shared" si="16"/>
        <v>4375</v>
      </c>
      <c r="BF16" s="65">
        <f t="shared" si="16"/>
        <v>4375</v>
      </c>
      <c r="BG16" s="65">
        <f t="shared" si="16"/>
        <v>4375</v>
      </c>
      <c r="BH16" s="65">
        <f t="shared" si="16"/>
        <v>4375</v>
      </c>
      <c r="BI16" s="65">
        <f t="shared" si="16"/>
        <v>4375</v>
      </c>
      <c r="BJ16" s="65">
        <f t="shared" si="16"/>
        <v>4375</v>
      </c>
      <c r="BK16" s="65">
        <f t="shared" si="16"/>
        <v>4375</v>
      </c>
      <c r="BL16" s="65">
        <f t="shared" si="16"/>
        <v>4375</v>
      </c>
      <c r="BM16" s="65">
        <f t="shared" si="16"/>
        <v>4375</v>
      </c>
      <c r="BN16" s="65">
        <f t="shared" si="16"/>
        <v>4375</v>
      </c>
      <c r="BO16" s="65">
        <f t="shared" si="16"/>
        <v>4375</v>
      </c>
      <c r="BP16" s="65">
        <f t="shared" si="16"/>
        <v>4375</v>
      </c>
      <c r="BQ16" s="65">
        <f t="shared" si="16"/>
        <v>4375</v>
      </c>
      <c r="BR16" s="65">
        <f t="shared" si="16"/>
        <v>4375</v>
      </c>
      <c r="BS16" s="65">
        <f t="shared" si="16"/>
        <v>4375</v>
      </c>
      <c r="BT16" s="65">
        <f t="shared" si="16"/>
        <v>4375</v>
      </c>
      <c r="BU16" s="65">
        <f t="shared" si="16"/>
        <v>4375</v>
      </c>
      <c r="BV16" s="65">
        <f t="shared" si="16"/>
        <v>4375</v>
      </c>
      <c r="BW16" s="65">
        <f t="shared" si="16"/>
        <v>4375</v>
      </c>
      <c r="BX16" s="65">
        <f t="shared" si="16"/>
        <v>4375</v>
      </c>
      <c r="BY16" s="65">
        <f t="shared" si="16"/>
        <v>4375</v>
      </c>
      <c r="BZ16" s="65">
        <f t="shared" si="16"/>
        <v>4375</v>
      </c>
      <c r="CA16" s="65">
        <f t="shared" si="16"/>
        <v>4375</v>
      </c>
      <c r="CB16" s="65">
        <f t="shared" si="16"/>
        <v>4375</v>
      </c>
      <c r="CC16" s="65">
        <f t="shared" si="16"/>
        <v>4375</v>
      </c>
      <c r="CD16" s="65">
        <f t="shared" si="16"/>
        <v>4375</v>
      </c>
      <c r="CE16" s="65">
        <f t="shared" si="16"/>
        <v>4375</v>
      </c>
      <c r="CF16" s="65">
        <f t="array" ref="CF16">((index(Setup!$14:$14 ,match(CF$12,Setup!$18:$18,0))=$E$8)*$J16+(index(Setup!$14:$14 ,match(CF$12,Setup!$18:$18,0))=$E$9)*$K16)*if($E16= "Consultant",$H16, $F16 * (1+$I16))*L16</f>
        <v>0</v>
      </c>
      <c r="CG16" s="65">
        <f t="array" ref="CG16">((index(Setup!$14:$14 ,match(CG$12,Setup!$18:$18,0))=$E$8)*$J16+(index(Setup!$14:$14 ,match(CG$12,Setup!$18:$18,0))=$E$9)*$K16)*if($E16= "Consultant",$H16, $F16 * (1+$I16))*M16</f>
        <v>0</v>
      </c>
      <c r="CH16" s="65">
        <f t="array" ref="CH16">((index(Setup!$14:$14 ,match(CH$12,Setup!$18:$18,0))=$E$8)*$J16+(index(Setup!$14:$14 ,match(CH$12,Setup!$18:$18,0))=$E$9)*$K16)*if($E16= "Consultant",$H16, $F16 * (1+$I16))*N16</f>
        <v>0</v>
      </c>
      <c r="CI16" s="65">
        <f t="array" ref="CI16">((index(Setup!$14:$14 ,match(CI$12,Setup!$18:$18,0))=$E$8)*$J16+(index(Setup!$14:$14 ,match(CI$12,Setup!$18:$18,0))=$E$9)*$K16)*if($E16= "Consultant",$H16, $F16 * (1+$I16))*O16</f>
        <v>0</v>
      </c>
      <c r="CJ16" s="65">
        <f t="array" ref="CJ16">((index(Setup!$14:$14 ,match(CJ$12,Setup!$18:$18,0))=$E$8)*$J16+(index(Setup!$14:$14 ,match(CJ$12,Setup!$18:$18,0))=$E$9)*$K16)*if($E16= "Consultant",$H16, $F16 * (1+$I16))*P16</f>
        <v>4025</v>
      </c>
      <c r="CK16" s="65">
        <f t="array" ref="CK16">((index(Setup!$14:$14 ,match(CK$12,Setup!$18:$18,0))=$E$8)*$J16+(index(Setup!$14:$14 ,match(CK$12,Setup!$18:$18,0))=$E$9)*$K16)*if($E16= "Consultant",$H16, $F16 * (1+$I16))*Q16</f>
        <v>0</v>
      </c>
      <c r="CL16" s="65">
        <f t="array" ref="CL16">((index(Setup!$14:$14 ,match(CL$12,Setup!$18:$18,0))=$E$8)*$J16+(index(Setup!$14:$14 ,match(CL$12,Setup!$18:$18,0))=$E$9)*$K16)*if($E16= "Consultant",$H16, $F16 * (1+$I16))*R16</f>
        <v>0</v>
      </c>
      <c r="CM16" s="65">
        <f t="array" ref="CM16">((index(Setup!$14:$14 ,match(CM$12,Setup!$18:$18,0))=$E$8)*$J16+(index(Setup!$14:$14 ,match(CM$12,Setup!$18:$18,0))=$E$9)*$K16)*if($E16= "Consultant",$H16, $F16 * (1+$I16))*S16</f>
        <v>0</v>
      </c>
      <c r="CN16" s="65">
        <f t="array" ref="CN16">((index(Setup!$14:$14 ,match(CN$12,Setup!$18:$18,0))=$E$8)*$J16+(index(Setup!$14:$14 ,match(CN$12,Setup!$18:$18,0))=$E$9)*$K16)*if($E16= "Consultant",$H16, $F16 * (1+$I16))*T16</f>
        <v>0</v>
      </c>
      <c r="CO16" s="65">
        <f t="array" ref="CO16">((index(Setup!$14:$14 ,match(CO$12,Setup!$18:$18,0))=$E$8)*$J16+(index(Setup!$14:$14 ,match(CO$12,Setup!$18:$18,0))=$E$9)*$K16)*if($E16= "Consultant",$H16, $F16 * (1+$I16))*U16</f>
        <v>0</v>
      </c>
      <c r="CP16" s="65">
        <f t="array" ref="CP16">((index(Setup!$14:$14 ,match(CP$12,Setup!$18:$18,0))=$E$8)*$J16+(index(Setup!$14:$14 ,match(CP$12,Setup!$18:$18,0))=$E$9)*$K16)*if($E16= "Consultant",$H16, $F16 * (1+$I16))*V16</f>
        <v>0</v>
      </c>
      <c r="CQ16" s="65">
        <f t="array" ref="CQ16">((index(Setup!$14:$14 ,match(CQ$12,Setup!$18:$18,0))=$E$8)*$J16+(index(Setup!$14:$14 ,match(CQ$12,Setup!$18:$18,0))=$E$9)*$K16)*if($E16= "Consultant",$H16, $F16 * (1+$I16))*W16</f>
        <v>4375</v>
      </c>
      <c r="CR16" s="65">
        <f t="array" ref="CR16">((index(Setup!$14:$14 ,match(CR$12,Setup!$18:$18,0))=$E$8)*$J16+(index(Setup!$14:$14 ,match(CR$12,Setup!$18:$18,0))=$E$9)*$K16)*if($E16= "Consultant",$H16, $F16 * (1+$I16))*X16</f>
        <v>0</v>
      </c>
      <c r="CS16" s="65">
        <f t="array" ref="CS16">((index(Setup!$14:$14 ,match(CS$12,Setup!$18:$18,0))=$E$8)*$J16+(index(Setup!$14:$14 ,match(CS$12,Setup!$18:$18,0))=$E$9)*$K16)*if($E16= "Consultant",$H16, $F16 * (1+$I16))*Y16</f>
        <v>0</v>
      </c>
      <c r="CT16" s="65">
        <f t="array" ref="CT16">((index(Setup!$14:$14 ,match(CT$12,Setup!$18:$18,0))=$E$8)*$J16+(index(Setup!$14:$14 ,match(CT$12,Setup!$18:$18,0))=$E$9)*$K16)*if($E16= "Consultant",$H16, $F16 * (1+$I16))*Z16</f>
        <v>0</v>
      </c>
      <c r="CU16" s="65">
        <f t="array" ref="CU16">((index(Setup!$14:$14 ,match(CU$12,Setup!$18:$18,0))=$E$8)*$J16+(index(Setup!$14:$14 ,match(CU$12,Setup!$18:$18,0))=$E$9)*$K16)*if($E16= "Consultant",$H16, $F16 * (1+$I16))*AA16</f>
        <v>0</v>
      </c>
      <c r="CV16" s="65">
        <f t="array" ref="CV16">((index(Setup!$14:$14 ,match(CV$12,Setup!$18:$18,0))=$E$8)*$J16+(index(Setup!$14:$14 ,match(CV$12,Setup!$18:$18,0))=$E$9)*$K16)*if($E16= "Consultant",$H16, $F16 * (1+$I16))*AB16</f>
        <v>4025</v>
      </c>
      <c r="CW16" s="65">
        <f t="array" ref="CW16">((index(Setup!$14:$14 ,match(CW$12,Setup!$18:$18,0))=$E$8)*$J16+(index(Setup!$14:$14 ,match(CW$12,Setup!$18:$18,0))=$E$9)*$K16)*if($E16= "Consultant",$H16, $F16 * (1+$I16))*AC16</f>
        <v>0</v>
      </c>
      <c r="CX16" s="65">
        <f t="array" ref="CX16">((index(Setup!$14:$14 ,match(CX$12,Setup!$18:$18,0))=$E$8)*$J16+(index(Setup!$14:$14 ,match(CX$12,Setup!$18:$18,0))=$E$9)*$K16)*if($E16= "Consultant",$H16, $F16 * (1+$I16))*AD16</f>
        <v>0</v>
      </c>
      <c r="CY16" s="65">
        <f t="array" ref="CY16">((index(Setup!$14:$14 ,match(CY$12,Setup!$18:$18,0))=$E$8)*$J16+(index(Setup!$14:$14 ,match(CY$12,Setup!$18:$18,0))=$E$9)*$K16)*if($E16= "Consultant",$H16, $F16 * (1+$I16))*AE16</f>
        <v>0</v>
      </c>
      <c r="CZ16" s="65">
        <f t="array" ref="CZ16">((index(Setup!$14:$14 ,match(CZ$12,Setup!$18:$18,0))=$E$8)*$J16+(index(Setup!$14:$14 ,match(CZ$12,Setup!$18:$18,0))=$E$9)*$K16)*if($E16= "Consultant",$H16, $F16 * (1+$I16))*AF16</f>
        <v>0</v>
      </c>
      <c r="DA16" s="65">
        <f t="array" ref="DA16">((index(Setup!$14:$14 ,match(DA$12,Setup!$18:$18,0))=$E$8)*$J16+(index(Setup!$14:$14 ,match(DA$12,Setup!$18:$18,0))=$E$9)*$K16)*if($E16= "Consultant",$H16, $F16 * (1+$I16))*AG16</f>
        <v>0</v>
      </c>
      <c r="DB16" s="65">
        <f t="array" ref="DB16">((index(Setup!$14:$14 ,match(DB$12,Setup!$18:$18,0))=$E$8)*$J16+(index(Setup!$14:$14 ,match(DB$12,Setup!$18:$18,0))=$E$9)*$K16)*if($E16= "Consultant",$H16, $F16 * (1+$I16))*AH16</f>
        <v>0</v>
      </c>
      <c r="DC16" s="65">
        <f t="array" ref="DC16">((index(Setup!$14:$14 ,match(DC$12,Setup!$18:$18,0))=$E$8)*$J16+(index(Setup!$14:$14 ,match(DC$12,Setup!$18:$18,0))=$E$9)*$K16)*if($E16= "Consultant",$H16, $F16 * (1+$I16))*AI16</f>
        <v>4375</v>
      </c>
      <c r="DD16" s="65">
        <f t="array" ref="DD16">((index(Setup!$14:$14 ,match(DD$12,Setup!$18:$18,0))=$E$8)*$J16+(index(Setup!$14:$14 ,match(DD$12,Setup!$18:$18,0))=$E$9)*$K16)*if($E16= "Consultant",$H16, $F16 * (1+$I16))*AJ16</f>
        <v>0</v>
      </c>
      <c r="DE16" s="65">
        <f t="array" ref="DE16">((index(Setup!$14:$14 ,match(DE$12,Setup!$18:$18,0))=$E$8)*$J16+(index(Setup!$14:$14 ,match(DE$12,Setup!$18:$18,0))=$E$9)*$K16)*if($E16= "Consultant",$H16, $F16 * (1+$I16))*AK16</f>
        <v>0</v>
      </c>
      <c r="DF16" s="65">
        <f t="array" ref="DF16">((index(Setup!$14:$14 ,match(DF$12,Setup!$18:$18,0))=$E$8)*$J16+(index(Setup!$14:$14 ,match(DF$12,Setup!$18:$18,0))=$E$9)*$K16)*if($E16= "Consultant",$H16, $F16 * (1+$I16))*AL16</f>
        <v>0</v>
      </c>
      <c r="DG16" s="65">
        <f t="array" ref="DG16">((index(Setup!$14:$14 ,match(DG$12,Setup!$18:$18,0))=$E$8)*$J16+(index(Setup!$14:$14 ,match(DG$12,Setup!$18:$18,0))=$E$9)*$K16)*if($E16= "Consultant",$H16, $F16 * (1+$I16))*AM16</f>
        <v>0</v>
      </c>
      <c r="DH16" s="65">
        <f t="array" ref="DH16">((index(Setup!$14:$14 ,match(DH$12,Setup!$18:$18,0))=$E$8)*$J16+(index(Setup!$14:$14 ,match(DH$12,Setup!$18:$18,0))=$E$9)*$K16)*if($E16= "Consultant",$H16, $F16 * (1+$I16))*AN16</f>
        <v>4025</v>
      </c>
      <c r="DI16" s="65">
        <f t="array" ref="DI16">((index(Setup!$14:$14 ,match(DI$12,Setup!$18:$18,0))=$E$8)*$J16+(index(Setup!$14:$14 ,match(DI$12,Setup!$18:$18,0))=$E$9)*$K16)*if($E16= "Consultant",$H16, $F16 * (1+$I16))*AO16</f>
        <v>0</v>
      </c>
      <c r="DJ16" s="65">
        <f t="array" ref="DJ16">((index(Setup!$14:$14 ,match(DJ$12,Setup!$18:$18,0))=$E$8)*$J16+(index(Setup!$14:$14 ,match(DJ$12,Setup!$18:$18,0))=$E$9)*$K16)*if($E16= "Consultant",$H16, $F16 * (1+$I16))*AP16</f>
        <v>0</v>
      </c>
      <c r="DK16" s="65">
        <f t="array" ref="DK16">((index(Setup!$14:$14 ,match(DK$12,Setup!$18:$18,0))=$E$8)*$J16+(index(Setup!$14:$14 ,match(DK$12,Setup!$18:$18,0))=$E$9)*$K16)*if($E16= "Consultant",$H16, $F16 * (1+$I16))*AQ16</f>
        <v>0</v>
      </c>
      <c r="DL16" s="65">
        <f t="array" ref="DL16">((index(Setup!$14:$14 ,match(DL$12,Setup!$18:$18,0))=$E$8)*$J16+(index(Setup!$14:$14 ,match(DL$12,Setup!$18:$18,0))=$E$9)*$K16)*if($E16= "Consultant",$H16, $F16 * (1+$I16))*AR16</f>
        <v>0</v>
      </c>
      <c r="DM16" s="65">
        <f t="array" ref="DM16">((index(Setup!$14:$14 ,match(DM$12,Setup!$18:$18,0))=$E$8)*$J16+(index(Setup!$14:$14 ,match(DM$12,Setup!$18:$18,0))=$E$9)*$K16)*if($E16= "Consultant",$H16, $F16 * (1+$I16))*AS16</f>
        <v>0</v>
      </c>
      <c r="DN16" s="65">
        <f t="array" ref="DN16">((index(Setup!$14:$14 ,match(DN$12,Setup!$18:$18,0))=$E$8)*$J16+(index(Setup!$14:$14 ,match(DN$12,Setup!$18:$18,0))=$E$9)*$K16)*if($E16= "Consultant",$H16, $F16 * (1+$I16))*AT16</f>
        <v>0</v>
      </c>
      <c r="DO16" s="65">
        <f t="array" ref="DO16">((index(Setup!$14:$14 ,match(DO$12,Setup!$18:$18,0))=$E$8)*$J16+(index(Setup!$14:$14 ,match(DO$12,Setup!$18:$18,0))=$E$9)*$K16)*if($E16= "Consultant",$H16, $F16 * (1+$I16))*AU16</f>
        <v>4375</v>
      </c>
      <c r="DP16" s="65">
        <f t="shared" ref="DP16:EY16" si="17">$G16*L16</f>
        <v>400</v>
      </c>
      <c r="DQ16" s="65">
        <f t="shared" si="17"/>
        <v>400</v>
      </c>
      <c r="DR16" s="65">
        <f t="shared" si="17"/>
        <v>400</v>
      </c>
      <c r="DS16" s="65">
        <f t="shared" si="17"/>
        <v>400</v>
      </c>
      <c r="DT16" s="65">
        <f t="shared" si="17"/>
        <v>400</v>
      </c>
      <c r="DU16" s="65">
        <f t="shared" si="17"/>
        <v>400</v>
      </c>
      <c r="DV16" s="65">
        <f t="shared" si="17"/>
        <v>400</v>
      </c>
      <c r="DW16" s="65">
        <f t="shared" si="17"/>
        <v>400</v>
      </c>
      <c r="DX16" s="65">
        <f t="shared" si="17"/>
        <v>400</v>
      </c>
      <c r="DY16" s="65">
        <f t="shared" si="17"/>
        <v>400</v>
      </c>
      <c r="DZ16" s="65">
        <f t="shared" si="17"/>
        <v>400</v>
      </c>
      <c r="EA16" s="65">
        <f t="shared" si="17"/>
        <v>400</v>
      </c>
      <c r="EB16" s="65">
        <f t="shared" si="17"/>
        <v>400</v>
      </c>
      <c r="EC16" s="65">
        <f t="shared" si="17"/>
        <v>400</v>
      </c>
      <c r="ED16" s="65">
        <f t="shared" si="17"/>
        <v>400</v>
      </c>
      <c r="EE16" s="65">
        <f t="shared" si="17"/>
        <v>400</v>
      </c>
      <c r="EF16" s="65">
        <f t="shared" si="17"/>
        <v>400</v>
      </c>
      <c r="EG16" s="65">
        <f t="shared" si="17"/>
        <v>400</v>
      </c>
      <c r="EH16" s="65">
        <f t="shared" si="17"/>
        <v>400</v>
      </c>
      <c r="EI16" s="65">
        <f t="shared" si="17"/>
        <v>400</v>
      </c>
      <c r="EJ16" s="65">
        <f t="shared" si="17"/>
        <v>400</v>
      </c>
      <c r="EK16" s="65">
        <f t="shared" si="17"/>
        <v>400</v>
      </c>
      <c r="EL16" s="65">
        <f t="shared" si="17"/>
        <v>400</v>
      </c>
      <c r="EM16" s="65">
        <f t="shared" si="17"/>
        <v>400</v>
      </c>
      <c r="EN16" s="65">
        <f t="shared" si="17"/>
        <v>400</v>
      </c>
      <c r="EO16" s="65">
        <f t="shared" si="17"/>
        <v>400</v>
      </c>
      <c r="EP16" s="65">
        <f t="shared" si="17"/>
        <v>400</v>
      </c>
      <c r="EQ16" s="65">
        <f t="shared" si="17"/>
        <v>400</v>
      </c>
      <c r="ER16" s="65">
        <f t="shared" si="17"/>
        <v>400</v>
      </c>
      <c r="ES16" s="65">
        <f t="shared" si="17"/>
        <v>400</v>
      </c>
      <c r="ET16" s="65">
        <f t="shared" si="17"/>
        <v>400</v>
      </c>
      <c r="EU16" s="65">
        <f t="shared" si="17"/>
        <v>400</v>
      </c>
      <c r="EV16" s="65">
        <f t="shared" si="17"/>
        <v>400</v>
      </c>
      <c r="EW16" s="65">
        <f t="shared" si="17"/>
        <v>400</v>
      </c>
      <c r="EX16" s="65">
        <f t="shared" si="17"/>
        <v>400</v>
      </c>
      <c r="EY16" s="65">
        <f t="shared" si="17"/>
        <v>400</v>
      </c>
      <c r="EZ16" s="65">
        <f t="shared" ref="EZ16:GI16" si="18">AV16+CF16+DP16</f>
        <v>4775</v>
      </c>
      <c r="FA16" s="65">
        <f t="shared" si="18"/>
        <v>4775</v>
      </c>
      <c r="FB16" s="65">
        <f t="shared" si="18"/>
        <v>4775</v>
      </c>
      <c r="FC16" s="65">
        <f t="shared" si="18"/>
        <v>4775</v>
      </c>
      <c r="FD16" s="65">
        <f t="shared" si="18"/>
        <v>8800</v>
      </c>
      <c r="FE16" s="65">
        <f t="shared" si="18"/>
        <v>4775</v>
      </c>
      <c r="FF16" s="65">
        <f t="shared" si="18"/>
        <v>4775</v>
      </c>
      <c r="FG16" s="65">
        <f t="shared" si="18"/>
        <v>4775</v>
      </c>
      <c r="FH16" s="65">
        <f t="shared" si="18"/>
        <v>4775</v>
      </c>
      <c r="FI16" s="65">
        <f t="shared" si="18"/>
        <v>4775</v>
      </c>
      <c r="FJ16" s="65">
        <f t="shared" si="18"/>
        <v>4775</v>
      </c>
      <c r="FK16" s="65">
        <f t="shared" si="18"/>
        <v>9150</v>
      </c>
      <c r="FL16" s="65">
        <f t="shared" si="18"/>
        <v>4775</v>
      </c>
      <c r="FM16" s="65">
        <f t="shared" si="18"/>
        <v>4775</v>
      </c>
      <c r="FN16" s="65">
        <f t="shared" si="18"/>
        <v>4775</v>
      </c>
      <c r="FO16" s="65">
        <f t="shared" si="18"/>
        <v>4775</v>
      </c>
      <c r="FP16" s="65">
        <f t="shared" si="18"/>
        <v>8800</v>
      </c>
      <c r="FQ16" s="65">
        <f t="shared" si="18"/>
        <v>4775</v>
      </c>
      <c r="FR16" s="65">
        <f t="shared" si="18"/>
        <v>4775</v>
      </c>
      <c r="FS16" s="65">
        <f t="shared" si="18"/>
        <v>4775</v>
      </c>
      <c r="FT16" s="65">
        <f t="shared" si="18"/>
        <v>4775</v>
      </c>
      <c r="FU16" s="65">
        <f t="shared" si="18"/>
        <v>4775</v>
      </c>
      <c r="FV16" s="65">
        <f t="shared" si="18"/>
        <v>4775</v>
      </c>
      <c r="FW16" s="65">
        <f t="shared" si="18"/>
        <v>9150</v>
      </c>
      <c r="FX16" s="65">
        <f t="shared" si="18"/>
        <v>4775</v>
      </c>
      <c r="FY16" s="65">
        <f t="shared" si="18"/>
        <v>4775</v>
      </c>
      <c r="FZ16" s="65">
        <f t="shared" si="18"/>
        <v>4775</v>
      </c>
      <c r="GA16" s="65">
        <f t="shared" si="18"/>
        <v>4775</v>
      </c>
      <c r="GB16" s="65">
        <f t="shared" si="18"/>
        <v>8800</v>
      </c>
      <c r="GC16" s="65">
        <f t="shared" si="18"/>
        <v>4775</v>
      </c>
      <c r="GD16" s="65">
        <f t="shared" si="18"/>
        <v>4775</v>
      </c>
      <c r="GE16" s="65">
        <f t="shared" si="18"/>
        <v>4775</v>
      </c>
      <c r="GF16" s="65">
        <f t="shared" si="18"/>
        <v>4775</v>
      </c>
      <c r="GG16" s="65">
        <f t="shared" si="18"/>
        <v>4775</v>
      </c>
      <c r="GH16" s="65">
        <f t="shared" si="18"/>
        <v>4775</v>
      </c>
      <c r="GI16" s="65">
        <f t="shared" si="18"/>
        <v>9150</v>
      </c>
      <c r="GJ16" s="65">
        <f t="shared" ref="GJ16:HS16" si="19">(if($E16= "Consultant",$H16, $F16 * (1+$I16))*L16*(12+$J16+$K16)/12)+DP16</f>
        <v>5475</v>
      </c>
      <c r="GK16" s="65">
        <f t="shared" si="19"/>
        <v>5475</v>
      </c>
      <c r="GL16" s="65">
        <f t="shared" si="19"/>
        <v>5475</v>
      </c>
      <c r="GM16" s="65">
        <f t="shared" si="19"/>
        <v>5475</v>
      </c>
      <c r="GN16" s="65">
        <f t="shared" si="19"/>
        <v>5475</v>
      </c>
      <c r="GO16" s="65">
        <f t="shared" si="19"/>
        <v>5475</v>
      </c>
      <c r="GP16" s="65">
        <f t="shared" si="19"/>
        <v>5475</v>
      </c>
      <c r="GQ16" s="65">
        <f t="shared" si="19"/>
        <v>5475</v>
      </c>
      <c r="GR16" s="65">
        <f t="shared" si="19"/>
        <v>5475</v>
      </c>
      <c r="GS16" s="65">
        <f t="shared" si="19"/>
        <v>5475</v>
      </c>
      <c r="GT16" s="65">
        <f t="shared" si="19"/>
        <v>5475</v>
      </c>
      <c r="GU16" s="65">
        <f t="shared" si="19"/>
        <v>5475</v>
      </c>
      <c r="GV16" s="65">
        <f t="shared" si="19"/>
        <v>5475</v>
      </c>
      <c r="GW16" s="65">
        <f t="shared" si="19"/>
        <v>5475</v>
      </c>
      <c r="GX16" s="65">
        <f t="shared" si="19"/>
        <v>5475</v>
      </c>
      <c r="GY16" s="65">
        <f t="shared" si="19"/>
        <v>5475</v>
      </c>
      <c r="GZ16" s="65">
        <f t="shared" si="19"/>
        <v>5475</v>
      </c>
      <c r="HA16" s="65">
        <f t="shared" si="19"/>
        <v>5475</v>
      </c>
      <c r="HB16" s="65">
        <f t="shared" si="19"/>
        <v>5475</v>
      </c>
      <c r="HC16" s="65">
        <f t="shared" si="19"/>
        <v>5475</v>
      </c>
      <c r="HD16" s="65">
        <f t="shared" si="19"/>
        <v>5475</v>
      </c>
      <c r="HE16" s="65">
        <f t="shared" si="19"/>
        <v>5475</v>
      </c>
      <c r="HF16" s="65">
        <f t="shared" si="19"/>
        <v>5475</v>
      </c>
      <c r="HG16" s="65">
        <f t="shared" si="19"/>
        <v>5475</v>
      </c>
      <c r="HH16" s="65">
        <f t="shared" si="19"/>
        <v>5475</v>
      </c>
      <c r="HI16" s="65">
        <f t="shared" si="19"/>
        <v>5475</v>
      </c>
      <c r="HJ16" s="65">
        <f t="shared" si="19"/>
        <v>5475</v>
      </c>
      <c r="HK16" s="65">
        <f t="shared" si="19"/>
        <v>5475</v>
      </c>
      <c r="HL16" s="65">
        <f t="shared" si="19"/>
        <v>5475</v>
      </c>
      <c r="HM16" s="65">
        <f t="shared" si="19"/>
        <v>5475</v>
      </c>
      <c r="HN16" s="65">
        <f t="shared" si="19"/>
        <v>5475</v>
      </c>
      <c r="HO16" s="65">
        <f t="shared" si="19"/>
        <v>5475</v>
      </c>
      <c r="HP16" s="65">
        <f t="shared" si="19"/>
        <v>5475</v>
      </c>
      <c r="HQ16" s="65">
        <f t="shared" si="19"/>
        <v>5475</v>
      </c>
      <c r="HR16" s="65">
        <f t="shared" si="19"/>
        <v>5475</v>
      </c>
      <c r="HS16" s="65">
        <f t="shared" si="19"/>
        <v>5475</v>
      </c>
    </row>
    <row r="17">
      <c r="B17" s="63" t="s">
        <v>152</v>
      </c>
      <c r="C17" s="63" t="s">
        <v>153</v>
      </c>
      <c r="D17" s="63" t="s">
        <v>150</v>
      </c>
      <c r="E17" s="63" t="s">
        <v>151</v>
      </c>
      <c r="F17" s="63">
        <v>3250.0</v>
      </c>
      <c r="G17" s="64"/>
      <c r="H17" s="64"/>
      <c r="I17" s="43">
        <f t="shared" si="5"/>
        <v>0.25</v>
      </c>
      <c r="J17" s="43">
        <f t="shared" si="6"/>
        <v>0.92</v>
      </c>
      <c r="K17" s="43">
        <f t="shared" si="7"/>
        <v>1</v>
      </c>
      <c r="L17" s="43">
        <v>1.0</v>
      </c>
      <c r="M17" s="43">
        <v>1.0</v>
      </c>
      <c r="N17" s="43">
        <v>1.0</v>
      </c>
      <c r="O17" s="43">
        <v>1.0</v>
      </c>
      <c r="P17" s="43">
        <v>1.0</v>
      </c>
      <c r="Q17" s="43">
        <v>1.0</v>
      </c>
      <c r="R17" s="43">
        <v>1.0</v>
      </c>
      <c r="S17" s="43">
        <v>1.0</v>
      </c>
      <c r="T17" s="43">
        <v>1.0</v>
      </c>
      <c r="U17" s="43">
        <v>1.0</v>
      </c>
      <c r="V17" s="43">
        <v>1.0</v>
      </c>
      <c r="W17" s="43">
        <v>1.0</v>
      </c>
      <c r="X17" s="43">
        <v>1.0</v>
      </c>
      <c r="Y17" s="43">
        <v>1.0</v>
      </c>
      <c r="Z17" s="43">
        <v>1.0</v>
      </c>
      <c r="AA17" s="43">
        <v>1.0</v>
      </c>
      <c r="AB17" s="43">
        <v>1.0</v>
      </c>
      <c r="AC17" s="43">
        <v>1.0</v>
      </c>
      <c r="AD17" s="43">
        <v>1.0</v>
      </c>
      <c r="AE17" s="43">
        <v>1.0</v>
      </c>
      <c r="AF17" s="43">
        <v>1.0</v>
      </c>
      <c r="AG17" s="43">
        <v>1.0</v>
      </c>
      <c r="AH17" s="43">
        <v>1.0</v>
      </c>
      <c r="AI17" s="43">
        <v>1.0</v>
      </c>
      <c r="AJ17" s="43">
        <v>1.0</v>
      </c>
      <c r="AK17" s="43">
        <v>1.0</v>
      </c>
      <c r="AL17" s="43">
        <v>1.0</v>
      </c>
      <c r="AM17" s="43">
        <v>1.0</v>
      </c>
      <c r="AN17" s="43">
        <v>1.0</v>
      </c>
      <c r="AO17" s="43">
        <v>1.0</v>
      </c>
      <c r="AP17" s="43">
        <v>1.0</v>
      </c>
      <c r="AQ17" s="43">
        <v>1.0</v>
      </c>
      <c r="AR17" s="43">
        <v>1.0</v>
      </c>
      <c r="AS17" s="43">
        <v>1.0</v>
      </c>
      <c r="AT17" s="43">
        <v>1.0</v>
      </c>
      <c r="AU17" s="43">
        <v>1.0</v>
      </c>
      <c r="AV17" s="65">
        <f t="shared" ref="AV17:CE17" si="20">if($E17= "Consultant",$H17, $F17 * (1+$I17))*L17</f>
        <v>4062.5</v>
      </c>
      <c r="AW17" s="65">
        <f t="shared" si="20"/>
        <v>4062.5</v>
      </c>
      <c r="AX17" s="65">
        <f t="shared" si="20"/>
        <v>4062.5</v>
      </c>
      <c r="AY17" s="65">
        <f t="shared" si="20"/>
        <v>4062.5</v>
      </c>
      <c r="AZ17" s="65">
        <f t="shared" si="20"/>
        <v>4062.5</v>
      </c>
      <c r="BA17" s="65">
        <f t="shared" si="20"/>
        <v>4062.5</v>
      </c>
      <c r="BB17" s="65">
        <f t="shared" si="20"/>
        <v>4062.5</v>
      </c>
      <c r="BC17" s="65">
        <f t="shared" si="20"/>
        <v>4062.5</v>
      </c>
      <c r="BD17" s="65">
        <f t="shared" si="20"/>
        <v>4062.5</v>
      </c>
      <c r="BE17" s="65">
        <f t="shared" si="20"/>
        <v>4062.5</v>
      </c>
      <c r="BF17" s="65">
        <f t="shared" si="20"/>
        <v>4062.5</v>
      </c>
      <c r="BG17" s="65">
        <f t="shared" si="20"/>
        <v>4062.5</v>
      </c>
      <c r="BH17" s="65">
        <f t="shared" si="20"/>
        <v>4062.5</v>
      </c>
      <c r="BI17" s="65">
        <f t="shared" si="20"/>
        <v>4062.5</v>
      </c>
      <c r="BJ17" s="65">
        <f t="shared" si="20"/>
        <v>4062.5</v>
      </c>
      <c r="BK17" s="65">
        <f t="shared" si="20"/>
        <v>4062.5</v>
      </c>
      <c r="BL17" s="65">
        <f t="shared" si="20"/>
        <v>4062.5</v>
      </c>
      <c r="BM17" s="65">
        <f t="shared" si="20"/>
        <v>4062.5</v>
      </c>
      <c r="BN17" s="65">
        <f t="shared" si="20"/>
        <v>4062.5</v>
      </c>
      <c r="BO17" s="65">
        <f t="shared" si="20"/>
        <v>4062.5</v>
      </c>
      <c r="BP17" s="65">
        <f t="shared" si="20"/>
        <v>4062.5</v>
      </c>
      <c r="BQ17" s="65">
        <f t="shared" si="20"/>
        <v>4062.5</v>
      </c>
      <c r="BR17" s="65">
        <f t="shared" si="20"/>
        <v>4062.5</v>
      </c>
      <c r="BS17" s="65">
        <f t="shared" si="20"/>
        <v>4062.5</v>
      </c>
      <c r="BT17" s="65">
        <f t="shared" si="20"/>
        <v>4062.5</v>
      </c>
      <c r="BU17" s="65">
        <f t="shared" si="20"/>
        <v>4062.5</v>
      </c>
      <c r="BV17" s="65">
        <f t="shared" si="20"/>
        <v>4062.5</v>
      </c>
      <c r="BW17" s="65">
        <f t="shared" si="20"/>
        <v>4062.5</v>
      </c>
      <c r="BX17" s="65">
        <f t="shared" si="20"/>
        <v>4062.5</v>
      </c>
      <c r="BY17" s="65">
        <f t="shared" si="20"/>
        <v>4062.5</v>
      </c>
      <c r="BZ17" s="65">
        <f t="shared" si="20"/>
        <v>4062.5</v>
      </c>
      <c r="CA17" s="65">
        <f t="shared" si="20"/>
        <v>4062.5</v>
      </c>
      <c r="CB17" s="65">
        <f t="shared" si="20"/>
        <v>4062.5</v>
      </c>
      <c r="CC17" s="65">
        <f t="shared" si="20"/>
        <v>4062.5</v>
      </c>
      <c r="CD17" s="65">
        <f t="shared" si="20"/>
        <v>4062.5</v>
      </c>
      <c r="CE17" s="65">
        <f t="shared" si="20"/>
        <v>4062.5</v>
      </c>
      <c r="CF17" s="65">
        <f t="array" ref="CF17">((index(Setup!$14:$14 ,match(CF$12,Setup!$18:$18,0))=$E$8)*$J17+(index(Setup!$14:$14 ,match(CF$12,Setup!$18:$18,0))=$E$9)*$K17)*if($E17= "Consultant",$H17, $F17 * (1+$I17))*L17</f>
        <v>0</v>
      </c>
      <c r="CG17" s="65">
        <f t="array" ref="CG17">((index(Setup!$14:$14 ,match(CG$12,Setup!$18:$18,0))=$E$8)*$J17+(index(Setup!$14:$14 ,match(CG$12,Setup!$18:$18,0))=$E$9)*$K17)*if($E17= "Consultant",$H17, $F17 * (1+$I17))*M17</f>
        <v>0</v>
      </c>
      <c r="CH17" s="65">
        <f t="array" ref="CH17">((index(Setup!$14:$14 ,match(CH$12,Setup!$18:$18,0))=$E$8)*$J17+(index(Setup!$14:$14 ,match(CH$12,Setup!$18:$18,0))=$E$9)*$K17)*if($E17= "Consultant",$H17, $F17 * (1+$I17))*N17</f>
        <v>0</v>
      </c>
      <c r="CI17" s="65">
        <f t="array" ref="CI17">((index(Setup!$14:$14 ,match(CI$12,Setup!$18:$18,0))=$E$8)*$J17+(index(Setup!$14:$14 ,match(CI$12,Setup!$18:$18,0))=$E$9)*$K17)*if($E17= "Consultant",$H17, $F17 * (1+$I17))*O17</f>
        <v>0</v>
      </c>
      <c r="CJ17" s="65">
        <f t="array" ref="CJ17">((index(Setup!$14:$14 ,match(CJ$12,Setup!$18:$18,0))=$E$8)*$J17+(index(Setup!$14:$14 ,match(CJ$12,Setup!$18:$18,0))=$E$9)*$K17)*if($E17= "Consultant",$H17, $F17 * (1+$I17))*P17</f>
        <v>3737.5</v>
      </c>
      <c r="CK17" s="65">
        <f t="array" ref="CK17">((index(Setup!$14:$14 ,match(CK$12,Setup!$18:$18,0))=$E$8)*$J17+(index(Setup!$14:$14 ,match(CK$12,Setup!$18:$18,0))=$E$9)*$K17)*if($E17= "Consultant",$H17, $F17 * (1+$I17))*Q17</f>
        <v>0</v>
      </c>
      <c r="CL17" s="65">
        <f t="array" ref="CL17">((index(Setup!$14:$14 ,match(CL$12,Setup!$18:$18,0))=$E$8)*$J17+(index(Setup!$14:$14 ,match(CL$12,Setup!$18:$18,0))=$E$9)*$K17)*if($E17= "Consultant",$H17, $F17 * (1+$I17))*R17</f>
        <v>0</v>
      </c>
      <c r="CM17" s="65">
        <f t="array" ref="CM17">((index(Setup!$14:$14 ,match(CM$12,Setup!$18:$18,0))=$E$8)*$J17+(index(Setup!$14:$14 ,match(CM$12,Setup!$18:$18,0))=$E$9)*$K17)*if($E17= "Consultant",$H17, $F17 * (1+$I17))*S17</f>
        <v>0</v>
      </c>
      <c r="CN17" s="65">
        <f t="array" ref="CN17">((index(Setup!$14:$14 ,match(CN$12,Setup!$18:$18,0))=$E$8)*$J17+(index(Setup!$14:$14 ,match(CN$12,Setup!$18:$18,0))=$E$9)*$K17)*if($E17= "Consultant",$H17, $F17 * (1+$I17))*T17</f>
        <v>0</v>
      </c>
      <c r="CO17" s="65">
        <f t="array" ref="CO17">((index(Setup!$14:$14 ,match(CO$12,Setup!$18:$18,0))=$E$8)*$J17+(index(Setup!$14:$14 ,match(CO$12,Setup!$18:$18,0))=$E$9)*$K17)*if($E17= "Consultant",$H17, $F17 * (1+$I17))*U17</f>
        <v>0</v>
      </c>
      <c r="CP17" s="65">
        <f t="array" ref="CP17">((index(Setup!$14:$14 ,match(CP$12,Setup!$18:$18,0))=$E$8)*$J17+(index(Setup!$14:$14 ,match(CP$12,Setup!$18:$18,0))=$E$9)*$K17)*if($E17= "Consultant",$H17, $F17 * (1+$I17))*V17</f>
        <v>0</v>
      </c>
      <c r="CQ17" s="65">
        <f t="array" ref="CQ17">((index(Setup!$14:$14 ,match(CQ$12,Setup!$18:$18,0))=$E$8)*$J17+(index(Setup!$14:$14 ,match(CQ$12,Setup!$18:$18,0))=$E$9)*$K17)*if($E17= "Consultant",$H17, $F17 * (1+$I17))*W17</f>
        <v>4062.5</v>
      </c>
      <c r="CR17" s="65">
        <f t="array" ref="CR17">((index(Setup!$14:$14 ,match(CR$12,Setup!$18:$18,0))=$E$8)*$J17+(index(Setup!$14:$14 ,match(CR$12,Setup!$18:$18,0))=$E$9)*$K17)*if($E17= "Consultant",$H17, $F17 * (1+$I17))*X17</f>
        <v>0</v>
      </c>
      <c r="CS17" s="65">
        <f t="array" ref="CS17">((index(Setup!$14:$14 ,match(CS$12,Setup!$18:$18,0))=$E$8)*$J17+(index(Setup!$14:$14 ,match(CS$12,Setup!$18:$18,0))=$E$9)*$K17)*if($E17= "Consultant",$H17, $F17 * (1+$I17))*Y17</f>
        <v>0</v>
      </c>
      <c r="CT17" s="65">
        <f t="array" ref="CT17">((index(Setup!$14:$14 ,match(CT$12,Setup!$18:$18,0))=$E$8)*$J17+(index(Setup!$14:$14 ,match(CT$12,Setup!$18:$18,0))=$E$9)*$K17)*if($E17= "Consultant",$H17, $F17 * (1+$I17))*Z17</f>
        <v>0</v>
      </c>
      <c r="CU17" s="65">
        <f t="array" ref="CU17">((index(Setup!$14:$14 ,match(CU$12,Setup!$18:$18,0))=$E$8)*$J17+(index(Setup!$14:$14 ,match(CU$12,Setup!$18:$18,0))=$E$9)*$K17)*if($E17= "Consultant",$H17, $F17 * (1+$I17))*AA17</f>
        <v>0</v>
      </c>
      <c r="CV17" s="65">
        <f t="array" ref="CV17">((index(Setup!$14:$14 ,match(CV$12,Setup!$18:$18,0))=$E$8)*$J17+(index(Setup!$14:$14 ,match(CV$12,Setup!$18:$18,0))=$E$9)*$K17)*if($E17= "Consultant",$H17, $F17 * (1+$I17))*AB17</f>
        <v>3737.5</v>
      </c>
      <c r="CW17" s="65">
        <f t="array" ref="CW17">((index(Setup!$14:$14 ,match(CW$12,Setup!$18:$18,0))=$E$8)*$J17+(index(Setup!$14:$14 ,match(CW$12,Setup!$18:$18,0))=$E$9)*$K17)*if($E17= "Consultant",$H17, $F17 * (1+$I17))*AC17</f>
        <v>0</v>
      </c>
      <c r="CX17" s="65">
        <f t="array" ref="CX17">((index(Setup!$14:$14 ,match(CX$12,Setup!$18:$18,0))=$E$8)*$J17+(index(Setup!$14:$14 ,match(CX$12,Setup!$18:$18,0))=$E$9)*$K17)*if($E17= "Consultant",$H17, $F17 * (1+$I17))*AD17</f>
        <v>0</v>
      </c>
      <c r="CY17" s="65">
        <f t="array" ref="CY17">((index(Setup!$14:$14 ,match(CY$12,Setup!$18:$18,0))=$E$8)*$J17+(index(Setup!$14:$14 ,match(CY$12,Setup!$18:$18,0))=$E$9)*$K17)*if($E17= "Consultant",$H17, $F17 * (1+$I17))*AE17</f>
        <v>0</v>
      </c>
      <c r="CZ17" s="65">
        <f t="array" ref="CZ17">((index(Setup!$14:$14 ,match(CZ$12,Setup!$18:$18,0))=$E$8)*$J17+(index(Setup!$14:$14 ,match(CZ$12,Setup!$18:$18,0))=$E$9)*$K17)*if($E17= "Consultant",$H17, $F17 * (1+$I17))*AF17</f>
        <v>0</v>
      </c>
      <c r="DA17" s="65">
        <f t="array" ref="DA17">((index(Setup!$14:$14 ,match(DA$12,Setup!$18:$18,0))=$E$8)*$J17+(index(Setup!$14:$14 ,match(DA$12,Setup!$18:$18,0))=$E$9)*$K17)*if($E17= "Consultant",$H17, $F17 * (1+$I17))*AG17</f>
        <v>0</v>
      </c>
      <c r="DB17" s="65">
        <f t="array" ref="DB17">((index(Setup!$14:$14 ,match(DB$12,Setup!$18:$18,0))=$E$8)*$J17+(index(Setup!$14:$14 ,match(DB$12,Setup!$18:$18,0))=$E$9)*$K17)*if($E17= "Consultant",$H17, $F17 * (1+$I17))*AH17</f>
        <v>0</v>
      </c>
      <c r="DC17" s="65">
        <f t="array" ref="DC17">((index(Setup!$14:$14 ,match(DC$12,Setup!$18:$18,0))=$E$8)*$J17+(index(Setup!$14:$14 ,match(DC$12,Setup!$18:$18,0))=$E$9)*$K17)*if($E17= "Consultant",$H17, $F17 * (1+$I17))*AI17</f>
        <v>4062.5</v>
      </c>
      <c r="DD17" s="65">
        <f t="array" ref="DD17">((index(Setup!$14:$14 ,match(DD$12,Setup!$18:$18,0))=$E$8)*$J17+(index(Setup!$14:$14 ,match(DD$12,Setup!$18:$18,0))=$E$9)*$K17)*if($E17= "Consultant",$H17, $F17 * (1+$I17))*AJ17</f>
        <v>0</v>
      </c>
      <c r="DE17" s="65">
        <f t="array" ref="DE17">((index(Setup!$14:$14 ,match(DE$12,Setup!$18:$18,0))=$E$8)*$J17+(index(Setup!$14:$14 ,match(DE$12,Setup!$18:$18,0))=$E$9)*$K17)*if($E17= "Consultant",$H17, $F17 * (1+$I17))*AK17</f>
        <v>0</v>
      </c>
      <c r="DF17" s="65">
        <f t="array" ref="DF17">((index(Setup!$14:$14 ,match(DF$12,Setup!$18:$18,0))=$E$8)*$J17+(index(Setup!$14:$14 ,match(DF$12,Setup!$18:$18,0))=$E$9)*$K17)*if($E17= "Consultant",$H17, $F17 * (1+$I17))*AL17</f>
        <v>0</v>
      </c>
      <c r="DG17" s="65">
        <f t="array" ref="DG17">((index(Setup!$14:$14 ,match(DG$12,Setup!$18:$18,0))=$E$8)*$J17+(index(Setup!$14:$14 ,match(DG$12,Setup!$18:$18,0))=$E$9)*$K17)*if($E17= "Consultant",$H17, $F17 * (1+$I17))*AM17</f>
        <v>0</v>
      </c>
      <c r="DH17" s="65">
        <f t="array" ref="DH17">((index(Setup!$14:$14 ,match(DH$12,Setup!$18:$18,0))=$E$8)*$J17+(index(Setup!$14:$14 ,match(DH$12,Setup!$18:$18,0))=$E$9)*$K17)*if($E17= "Consultant",$H17, $F17 * (1+$I17))*AN17</f>
        <v>3737.5</v>
      </c>
      <c r="DI17" s="65">
        <f t="array" ref="DI17">((index(Setup!$14:$14 ,match(DI$12,Setup!$18:$18,0))=$E$8)*$J17+(index(Setup!$14:$14 ,match(DI$12,Setup!$18:$18,0))=$E$9)*$K17)*if($E17= "Consultant",$H17, $F17 * (1+$I17))*AO17</f>
        <v>0</v>
      </c>
      <c r="DJ17" s="65">
        <f t="array" ref="DJ17">((index(Setup!$14:$14 ,match(DJ$12,Setup!$18:$18,0))=$E$8)*$J17+(index(Setup!$14:$14 ,match(DJ$12,Setup!$18:$18,0))=$E$9)*$K17)*if($E17= "Consultant",$H17, $F17 * (1+$I17))*AP17</f>
        <v>0</v>
      </c>
      <c r="DK17" s="65">
        <f t="array" ref="DK17">((index(Setup!$14:$14 ,match(DK$12,Setup!$18:$18,0))=$E$8)*$J17+(index(Setup!$14:$14 ,match(DK$12,Setup!$18:$18,0))=$E$9)*$K17)*if($E17= "Consultant",$H17, $F17 * (1+$I17))*AQ17</f>
        <v>0</v>
      </c>
      <c r="DL17" s="65">
        <f t="array" ref="DL17">((index(Setup!$14:$14 ,match(DL$12,Setup!$18:$18,0))=$E$8)*$J17+(index(Setup!$14:$14 ,match(DL$12,Setup!$18:$18,0))=$E$9)*$K17)*if($E17= "Consultant",$H17, $F17 * (1+$I17))*AR17</f>
        <v>0</v>
      </c>
      <c r="DM17" s="65">
        <f t="array" ref="DM17">((index(Setup!$14:$14 ,match(DM$12,Setup!$18:$18,0))=$E$8)*$J17+(index(Setup!$14:$14 ,match(DM$12,Setup!$18:$18,0))=$E$9)*$K17)*if($E17= "Consultant",$H17, $F17 * (1+$I17))*AS17</f>
        <v>0</v>
      </c>
      <c r="DN17" s="65">
        <f t="array" ref="DN17">((index(Setup!$14:$14 ,match(DN$12,Setup!$18:$18,0))=$E$8)*$J17+(index(Setup!$14:$14 ,match(DN$12,Setup!$18:$18,0))=$E$9)*$K17)*if($E17= "Consultant",$H17, $F17 * (1+$I17))*AT17</f>
        <v>0</v>
      </c>
      <c r="DO17" s="65">
        <f t="array" ref="DO17">((index(Setup!$14:$14 ,match(DO$12,Setup!$18:$18,0))=$E$8)*$J17+(index(Setup!$14:$14 ,match(DO$12,Setup!$18:$18,0))=$E$9)*$K17)*if($E17= "Consultant",$H17, $F17 * (1+$I17))*AU17</f>
        <v>4062.5</v>
      </c>
      <c r="DP17" s="65">
        <f t="shared" ref="DP17:EY17" si="21">$G17*L17</f>
        <v>0</v>
      </c>
      <c r="DQ17" s="65">
        <f t="shared" si="21"/>
        <v>0</v>
      </c>
      <c r="DR17" s="65">
        <f t="shared" si="21"/>
        <v>0</v>
      </c>
      <c r="DS17" s="65">
        <f t="shared" si="21"/>
        <v>0</v>
      </c>
      <c r="DT17" s="65">
        <f t="shared" si="21"/>
        <v>0</v>
      </c>
      <c r="DU17" s="65">
        <f t="shared" si="21"/>
        <v>0</v>
      </c>
      <c r="DV17" s="65">
        <f t="shared" si="21"/>
        <v>0</v>
      </c>
      <c r="DW17" s="65">
        <f t="shared" si="21"/>
        <v>0</v>
      </c>
      <c r="DX17" s="65">
        <f t="shared" si="21"/>
        <v>0</v>
      </c>
      <c r="DY17" s="65">
        <f t="shared" si="21"/>
        <v>0</v>
      </c>
      <c r="DZ17" s="65">
        <f t="shared" si="21"/>
        <v>0</v>
      </c>
      <c r="EA17" s="65">
        <f t="shared" si="21"/>
        <v>0</v>
      </c>
      <c r="EB17" s="65">
        <f t="shared" si="21"/>
        <v>0</v>
      </c>
      <c r="EC17" s="65">
        <f t="shared" si="21"/>
        <v>0</v>
      </c>
      <c r="ED17" s="65">
        <f t="shared" si="21"/>
        <v>0</v>
      </c>
      <c r="EE17" s="65">
        <f t="shared" si="21"/>
        <v>0</v>
      </c>
      <c r="EF17" s="65">
        <f t="shared" si="21"/>
        <v>0</v>
      </c>
      <c r="EG17" s="65">
        <f t="shared" si="21"/>
        <v>0</v>
      </c>
      <c r="EH17" s="65">
        <f t="shared" si="21"/>
        <v>0</v>
      </c>
      <c r="EI17" s="65">
        <f t="shared" si="21"/>
        <v>0</v>
      </c>
      <c r="EJ17" s="65">
        <f t="shared" si="21"/>
        <v>0</v>
      </c>
      <c r="EK17" s="65">
        <f t="shared" si="21"/>
        <v>0</v>
      </c>
      <c r="EL17" s="65">
        <f t="shared" si="21"/>
        <v>0</v>
      </c>
      <c r="EM17" s="65">
        <f t="shared" si="21"/>
        <v>0</v>
      </c>
      <c r="EN17" s="65">
        <f t="shared" si="21"/>
        <v>0</v>
      </c>
      <c r="EO17" s="65">
        <f t="shared" si="21"/>
        <v>0</v>
      </c>
      <c r="EP17" s="65">
        <f t="shared" si="21"/>
        <v>0</v>
      </c>
      <c r="EQ17" s="65">
        <f t="shared" si="21"/>
        <v>0</v>
      </c>
      <c r="ER17" s="65">
        <f t="shared" si="21"/>
        <v>0</v>
      </c>
      <c r="ES17" s="65">
        <f t="shared" si="21"/>
        <v>0</v>
      </c>
      <c r="ET17" s="65">
        <f t="shared" si="21"/>
        <v>0</v>
      </c>
      <c r="EU17" s="65">
        <f t="shared" si="21"/>
        <v>0</v>
      </c>
      <c r="EV17" s="65">
        <f t="shared" si="21"/>
        <v>0</v>
      </c>
      <c r="EW17" s="65">
        <f t="shared" si="21"/>
        <v>0</v>
      </c>
      <c r="EX17" s="65">
        <f t="shared" si="21"/>
        <v>0</v>
      </c>
      <c r="EY17" s="65">
        <f t="shared" si="21"/>
        <v>0</v>
      </c>
      <c r="EZ17" s="65">
        <f t="shared" ref="EZ17:GI17" si="22">AV17+CF17+DP17</f>
        <v>4062.5</v>
      </c>
      <c r="FA17" s="65">
        <f t="shared" si="22"/>
        <v>4062.5</v>
      </c>
      <c r="FB17" s="65">
        <f t="shared" si="22"/>
        <v>4062.5</v>
      </c>
      <c r="FC17" s="65">
        <f t="shared" si="22"/>
        <v>4062.5</v>
      </c>
      <c r="FD17" s="65">
        <f t="shared" si="22"/>
        <v>7800</v>
      </c>
      <c r="FE17" s="65">
        <f t="shared" si="22"/>
        <v>4062.5</v>
      </c>
      <c r="FF17" s="65">
        <f t="shared" si="22"/>
        <v>4062.5</v>
      </c>
      <c r="FG17" s="65">
        <f t="shared" si="22"/>
        <v>4062.5</v>
      </c>
      <c r="FH17" s="65">
        <f t="shared" si="22"/>
        <v>4062.5</v>
      </c>
      <c r="FI17" s="65">
        <f t="shared" si="22"/>
        <v>4062.5</v>
      </c>
      <c r="FJ17" s="65">
        <f t="shared" si="22"/>
        <v>4062.5</v>
      </c>
      <c r="FK17" s="65">
        <f t="shared" si="22"/>
        <v>8125</v>
      </c>
      <c r="FL17" s="65">
        <f t="shared" si="22"/>
        <v>4062.5</v>
      </c>
      <c r="FM17" s="65">
        <f t="shared" si="22"/>
        <v>4062.5</v>
      </c>
      <c r="FN17" s="65">
        <f t="shared" si="22"/>
        <v>4062.5</v>
      </c>
      <c r="FO17" s="65">
        <f t="shared" si="22"/>
        <v>4062.5</v>
      </c>
      <c r="FP17" s="65">
        <f t="shared" si="22"/>
        <v>7800</v>
      </c>
      <c r="FQ17" s="65">
        <f t="shared" si="22"/>
        <v>4062.5</v>
      </c>
      <c r="FR17" s="65">
        <f t="shared" si="22"/>
        <v>4062.5</v>
      </c>
      <c r="FS17" s="65">
        <f t="shared" si="22"/>
        <v>4062.5</v>
      </c>
      <c r="FT17" s="65">
        <f t="shared" si="22"/>
        <v>4062.5</v>
      </c>
      <c r="FU17" s="65">
        <f t="shared" si="22"/>
        <v>4062.5</v>
      </c>
      <c r="FV17" s="65">
        <f t="shared" si="22"/>
        <v>4062.5</v>
      </c>
      <c r="FW17" s="65">
        <f t="shared" si="22"/>
        <v>8125</v>
      </c>
      <c r="FX17" s="65">
        <f t="shared" si="22"/>
        <v>4062.5</v>
      </c>
      <c r="FY17" s="65">
        <f t="shared" si="22"/>
        <v>4062.5</v>
      </c>
      <c r="FZ17" s="65">
        <f t="shared" si="22"/>
        <v>4062.5</v>
      </c>
      <c r="GA17" s="65">
        <f t="shared" si="22"/>
        <v>4062.5</v>
      </c>
      <c r="GB17" s="65">
        <f t="shared" si="22"/>
        <v>7800</v>
      </c>
      <c r="GC17" s="65">
        <f t="shared" si="22"/>
        <v>4062.5</v>
      </c>
      <c r="GD17" s="65">
        <f t="shared" si="22"/>
        <v>4062.5</v>
      </c>
      <c r="GE17" s="65">
        <f t="shared" si="22"/>
        <v>4062.5</v>
      </c>
      <c r="GF17" s="65">
        <f t="shared" si="22"/>
        <v>4062.5</v>
      </c>
      <c r="GG17" s="65">
        <f t="shared" si="22"/>
        <v>4062.5</v>
      </c>
      <c r="GH17" s="65">
        <f t="shared" si="22"/>
        <v>4062.5</v>
      </c>
      <c r="GI17" s="65">
        <f t="shared" si="22"/>
        <v>8125</v>
      </c>
      <c r="GJ17" s="65">
        <f t="shared" ref="GJ17:HS17" si="23">(if($E17= "Consultant",$H17, $F17 * (1+$I17))*L17*(12+$J17+$K17)/12)+DP17</f>
        <v>4712.5</v>
      </c>
      <c r="GK17" s="65">
        <f t="shared" si="23"/>
        <v>4712.5</v>
      </c>
      <c r="GL17" s="65">
        <f t="shared" si="23"/>
        <v>4712.5</v>
      </c>
      <c r="GM17" s="65">
        <f t="shared" si="23"/>
        <v>4712.5</v>
      </c>
      <c r="GN17" s="65">
        <f t="shared" si="23"/>
        <v>4712.5</v>
      </c>
      <c r="GO17" s="65">
        <f t="shared" si="23"/>
        <v>4712.5</v>
      </c>
      <c r="GP17" s="65">
        <f t="shared" si="23"/>
        <v>4712.5</v>
      </c>
      <c r="GQ17" s="65">
        <f t="shared" si="23"/>
        <v>4712.5</v>
      </c>
      <c r="GR17" s="65">
        <f t="shared" si="23"/>
        <v>4712.5</v>
      </c>
      <c r="GS17" s="65">
        <f t="shared" si="23"/>
        <v>4712.5</v>
      </c>
      <c r="GT17" s="65">
        <f t="shared" si="23"/>
        <v>4712.5</v>
      </c>
      <c r="GU17" s="65">
        <f t="shared" si="23"/>
        <v>4712.5</v>
      </c>
      <c r="GV17" s="65">
        <f t="shared" si="23"/>
        <v>4712.5</v>
      </c>
      <c r="GW17" s="65">
        <f t="shared" si="23"/>
        <v>4712.5</v>
      </c>
      <c r="GX17" s="65">
        <f t="shared" si="23"/>
        <v>4712.5</v>
      </c>
      <c r="GY17" s="65">
        <f t="shared" si="23"/>
        <v>4712.5</v>
      </c>
      <c r="GZ17" s="65">
        <f t="shared" si="23"/>
        <v>4712.5</v>
      </c>
      <c r="HA17" s="65">
        <f t="shared" si="23"/>
        <v>4712.5</v>
      </c>
      <c r="HB17" s="65">
        <f t="shared" si="23"/>
        <v>4712.5</v>
      </c>
      <c r="HC17" s="65">
        <f t="shared" si="23"/>
        <v>4712.5</v>
      </c>
      <c r="HD17" s="65">
        <f t="shared" si="23"/>
        <v>4712.5</v>
      </c>
      <c r="HE17" s="65">
        <f t="shared" si="23"/>
        <v>4712.5</v>
      </c>
      <c r="HF17" s="65">
        <f t="shared" si="23"/>
        <v>4712.5</v>
      </c>
      <c r="HG17" s="65">
        <f t="shared" si="23"/>
        <v>4712.5</v>
      </c>
      <c r="HH17" s="65">
        <f t="shared" si="23"/>
        <v>4712.5</v>
      </c>
      <c r="HI17" s="65">
        <f t="shared" si="23"/>
        <v>4712.5</v>
      </c>
      <c r="HJ17" s="65">
        <f t="shared" si="23"/>
        <v>4712.5</v>
      </c>
      <c r="HK17" s="65">
        <f t="shared" si="23"/>
        <v>4712.5</v>
      </c>
      <c r="HL17" s="65">
        <f t="shared" si="23"/>
        <v>4712.5</v>
      </c>
      <c r="HM17" s="65">
        <f t="shared" si="23"/>
        <v>4712.5</v>
      </c>
      <c r="HN17" s="65">
        <f t="shared" si="23"/>
        <v>4712.5</v>
      </c>
      <c r="HO17" s="65">
        <f t="shared" si="23"/>
        <v>4712.5</v>
      </c>
      <c r="HP17" s="65">
        <f t="shared" si="23"/>
        <v>4712.5</v>
      </c>
      <c r="HQ17" s="65">
        <f t="shared" si="23"/>
        <v>4712.5</v>
      </c>
      <c r="HR17" s="65">
        <f t="shared" si="23"/>
        <v>4712.5</v>
      </c>
      <c r="HS17" s="65">
        <f t="shared" si="23"/>
        <v>4712.5</v>
      </c>
    </row>
    <row r="18">
      <c r="B18" s="63" t="s">
        <v>154</v>
      </c>
      <c r="C18" s="63" t="s">
        <v>155</v>
      </c>
      <c r="D18" s="63" t="s">
        <v>150</v>
      </c>
      <c r="E18" s="63" t="s">
        <v>151</v>
      </c>
      <c r="F18" s="63">
        <v>2500.0</v>
      </c>
      <c r="G18" s="64"/>
      <c r="H18" s="64"/>
      <c r="I18" s="43">
        <f t="shared" si="5"/>
        <v>0.25</v>
      </c>
      <c r="J18" s="43">
        <f t="shared" si="6"/>
        <v>0.92</v>
      </c>
      <c r="K18" s="43">
        <f t="shared" si="7"/>
        <v>1</v>
      </c>
      <c r="L18" s="43">
        <v>1.0</v>
      </c>
      <c r="M18" s="43">
        <v>1.0</v>
      </c>
      <c r="N18" s="43">
        <v>1.0</v>
      </c>
      <c r="O18" s="43">
        <v>1.0</v>
      </c>
      <c r="P18" s="43">
        <v>1.0</v>
      </c>
      <c r="Q18" s="43">
        <v>1.0</v>
      </c>
      <c r="R18" s="43">
        <v>1.0</v>
      </c>
      <c r="S18" s="43">
        <v>1.0</v>
      </c>
      <c r="T18" s="43">
        <v>1.0</v>
      </c>
      <c r="U18" s="43">
        <v>1.0</v>
      </c>
      <c r="V18" s="43">
        <v>1.0</v>
      </c>
      <c r="W18" s="43">
        <v>1.0</v>
      </c>
      <c r="X18" s="43">
        <v>1.0</v>
      </c>
      <c r="Y18" s="43">
        <v>1.0</v>
      </c>
      <c r="Z18" s="43">
        <v>1.0</v>
      </c>
      <c r="AA18" s="43">
        <v>1.0</v>
      </c>
      <c r="AB18" s="43">
        <v>1.0</v>
      </c>
      <c r="AC18" s="43">
        <v>1.0</v>
      </c>
      <c r="AD18" s="43">
        <v>1.0</v>
      </c>
      <c r="AE18" s="43">
        <v>1.0</v>
      </c>
      <c r="AF18" s="43">
        <v>1.0</v>
      </c>
      <c r="AG18" s="43">
        <v>1.0</v>
      </c>
      <c r="AH18" s="43">
        <v>1.0</v>
      </c>
      <c r="AI18" s="43">
        <v>1.0</v>
      </c>
      <c r="AJ18" s="43">
        <v>1.0</v>
      </c>
      <c r="AK18" s="43">
        <v>1.0</v>
      </c>
      <c r="AL18" s="43">
        <v>1.0</v>
      </c>
      <c r="AM18" s="43">
        <v>1.0</v>
      </c>
      <c r="AN18" s="43">
        <v>1.0</v>
      </c>
      <c r="AO18" s="43">
        <v>1.0</v>
      </c>
      <c r="AP18" s="43">
        <v>1.0</v>
      </c>
      <c r="AQ18" s="43">
        <v>1.0</v>
      </c>
      <c r="AR18" s="43">
        <v>1.0</v>
      </c>
      <c r="AS18" s="43">
        <v>1.0</v>
      </c>
      <c r="AT18" s="43">
        <v>1.0</v>
      </c>
      <c r="AU18" s="43">
        <v>1.0</v>
      </c>
      <c r="AV18" s="65">
        <f t="shared" ref="AV18:CE18" si="24">if($E18= "Consultant",$H18, $F18 * (1+$I18))*L18</f>
        <v>3125</v>
      </c>
      <c r="AW18" s="65">
        <f t="shared" si="24"/>
        <v>3125</v>
      </c>
      <c r="AX18" s="65">
        <f t="shared" si="24"/>
        <v>3125</v>
      </c>
      <c r="AY18" s="65">
        <f t="shared" si="24"/>
        <v>3125</v>
      </c>
      <c r="AZ18" s="65">
        <f t="shared" si="24"/>
        <v>3125</v>
      </c>
      <c r="BA18" s="65">
        <f t="shared" si="24"/>
        <v>3125</v>
      </c>
      <c r="BB18" s="65">
        <f t="shared" si="24"/>
        <v>3125</v>
      </c>
      <c r="BC18" s="65">
        <f t="shared" si="24"/>
        <v>3125</v>
      </c>
      <c r="BD18" s="65">
        <f t="shared" si="24"/>
        <v>3125</v>
      </c>
      <c r="BE18" s="65">
        <f t="shared" si="24"/>
        <v>3125</v>
      </c>
      <c r="BF18" s="65">
        <f t="shared" si="24"/>
        <v>3125</v>
      </c>
      <c r="BG18" s="65">
        <f t="shared" si="24"/>
        <v>3125</v>
      </c>
      <c r="BH18" s="65">
        <f t="shared" si="24"/>
        <v>3125</v>
      </c>
      <c r="BI18" s="65">
        <f t="shared" si="24"/>
        <v>3125</v>
      </c>
      <c r="BJ18" s="65">
        <f t="shared" si="24"/>
        <v>3125</v>
      </c>
      <c r="BK18" s="65">
        <f t="shared" si="24"/>
        <v>3125</v>
      </c>
      <c r="BL18" s="65">
        <f t="shared" si="24"/>
        <v>3125</v>
      </c>
      <c r="BM18" s="65">
        <f t="shared" si="24"/>
        <v>3125</v>
      </c>
      <c r="BN18" s="65">
        <f t="shared" si="24"/>
        <v>3125</v>
      </c>
      <c r="BO18" s="65">
        <f t="shared" si="24"/>
        <v>3125</v>
      </c>
      <c r="BP18" s="65">
        <f t="shared" si="24"/>
        <v>3125</v>
      </c>
      <c r="BQ18" s="65">
        <f t="shared" si="24"/>
        <v>3125</v>
      </c>
      <c r="BR18" s="65">
        <f t="shared" si="24"/>
        <v>3125</v>
      </c>
      <c r="BS18" s="65">
        <f t="shared" si="24"/>
        <v>3125</v>
      </c>
      <c r="BT18" s="65">
        <f t="shared" si="24"/>
        <v>3125</v>
      </c>
      <c r="BU18" s="65">
        <f t="shared" si="24"/>
        <v>3125</v>
      </c>
      <c r="BV18" s="65">
        <f t="shared" si="24"/>
        <v>3125</v>
      </c>
      <c r="BW18" s="65">
        <f t="shared" si="24"/>
        <v>3125</v>
      </c>
      <c r="BX18" s="65">
        <f t="shared" si="24"/>
        <v>3125</v>
      </c>
      <c r="BY18" s="65">
        <f t="shared" si="24"/>
        <v>3125</v>
      </c>
      <c r="BZ18" s="65">
        <f t="shared" si="24"/>
        <v>3125</v>
      </c>
      <c r="CA18" s="65">
        <f t="shared" si="24"/>
        <v>3125</v>
      </c>
      <c r="CB18" s="65">
        <f t="shared" si="24"/>
        <v>3125</v>
      </c>
      <c r="CC18" s="65">
        <f t="shared" si="24"/>
        <v>3125</v>
      </c>
      <c r="CD18" s="65">
        <f t="shared" si="24"/>
        <v>3125</v>
      </c>
      <c r="CE18" s="65">
        <f t="shared" si="24"/>
        <v>3125</v>
      </c>
      <c r="CF18" s="65">
        <f t="array" ref="CF18">((index(Setup!$14:$14 ,match(CF$12,Setup!$18:$18,0))=$E$8)*$J18+(index(Setup!$14:$14 ,match(CF$12,Setup!$18:$18,0))=$E$9)*$K18)*if($E18= "Consultant",$H18, $F18 * (1+$I18))*L18</f>
        <v>0</v>
      </c>
      <c r="CG18" s="65">
        <f t="array" ref="CG18">((index(Setup!$14:$14 ,match(CG$12,Setup!$18:$18,0))=$E$8)*$J18+(index(Setup!$14:$14 ,match(CG$12,Setup!$18:$18,0))=$E$9)*$K18)*if($E18= "Consultant",$H18, $F18 * (1+$I18))*M18</f>
        <v>0</v>
      </c>
      <c r="CH18" s="65">
        <f t="array" ref="CH18">((index(Setup!$14:$14 ,match(CH$12,Setup!$18:$18,0))=$E$8)*$J18+(index(Setup!$14:$14 ,match(CH$12,Setup!$18:$18,0))=$E$9)*$K18)*if($E18= "Consultant",$H18, $F18 * (1+$I18))*N18</f>
        <v>0</v>
      </c>
      <c r="CI18" s="65">
        <f t="array" ref="CI18">((index(Setup!$14:$14 ,match(CI$12,Setup!$18:$18,0))=$E$8)*$J18+(index(Setup!$14:$14 ,match(CI$12,Setup!$18:$18,0))=$E$9)*$K18)*if($E18= "Consultant",$H18, $F18 * (1+$I18))*O18</f>
        <v>0</v>
      </c>
      <c r="CJ18" s="65">
        <f t="array" ref="CJ18">((index(Setup!$14:$14 ,match(CJ$12,Setup!$18:$18,0))=$E$8)*$J18+(index(Setup!$14:$14 ,match(CJ$12,Setup!$18:$18,0))=$E$9)*$K18)*if($E18= "Consultant",$H18, $F18 * (1+$I18))*P18</f>
        <v>2875</v>
      </c>
      <c r="CK18" s="65">
        <f t="array" ref="CK18">((index(Setup!$14:$14 ,match(CK$12,Setup!$18:$18,0))=$E$8)*$J18+(index(Setup!$14:$14 ,match(CK$12,Setup!$18:$18,0))=$E$9)*$K18)*if($E18= "Consultant",$H18, $F18 * (1+$I18))*Q18</f>
        <v>0</v>
      </c>
      <c r="CL18" s="65">
        <f t="array" ref="CL18">((index(Setup!$14:$14 ,match(CL$12,Setup!$18:$18,0))=$E$8)*$J18+(index(Setup!$14:$14 ,match(CL$12,Setup!$18:$18,0))=$E$9)*$K18)*if($E18= "Consultant",$H18, $F18 * (1+$I18))*R18</f>
        <v>0</v>
      </c>
      <c r="CM18" s="65">
        <f t="array" ref="CM18">((index(Setup!$14:$14 ,match(CM$12,Setup!$18:$18,0))=$E$8)*$J18+(index(Setup!$14:$14 ,match(CM$12,Setup!$18:$18,0))=$E$9)*$K18)*if($E18= "Consultant",$H18, $F18 * (1+$I18))*S18</f>
        <v>0</v>
      </c>
      <c r="CN18" s="65">
        <f t="array" ref="CN18">((index(Setup!$14:$14 ,match(CN$12,Setup!$18:$18,0))=$E$8)*$J18+(index(Setup!$14:$14 ,match(CN$12,Setup!$18:$18,0))=$E$9)*$K18)*if($E18= "Consultant",$H18, $F18 * (1+$I18))*T18</f>
        <v>0</v>
      </c>
      <c r="CO18" s="65">
        <f t="array" ref="CO18">((index(Setup!$14:$14 ,match(CO$12,Setup!$18:$18,0))=$E$8)*$J18+(index(Setup!$14:$14 ,match(CO$12,Setup!$18:$18,0))=$E$9)*$K18)*if($E18= "Consultant",$H18, $F18 * (1+$I18))*U18</f>
        <v>0</v>
      </c>
      <c r="CP18" s="65">
        <f t="array" ref="CP18">((index(Setup!$14:$14 ,match(CP$12,Setup!$18:$18,0))=$E$8)*$J18+(index(Setup!$14:$14 ,match(CP$12,Setup!$18:$18,0))=$E$9)*$K18)*if($E18= "Consultant",$H18, $F18 * (1+$I18))*V18</f>
        <v>0</v>
      </c>
      <c r="CQ18" s="65">
        <f t="array" ref="CQ18">((index(Setup!$14:$14 ,match(CQ$12,Setup!$18:$18,0))=$E$8)*$J18+(index(Setup!$14:$14 ,match(CQ$12,Setup!$18:$18,0))=$E$9)*$K18)*if($E18= "Consultant",$H18, $F18 * (1+$I18))*W18</f>
        <v>3125</v>
      </c>
      <c r="CR18" s="65">
        <f t="array" ref="CR18">((index(Setup!$14:$14 ,match(CR$12,Setup!$18:$18,0))=$E$8)*$J18+(index(Setup!$14:$14 ,match(CR$12,Setup!$18:$18,0))=$E$9)*$K18)*if($E18= "Consultant",$H18, $F18 * (1+$I18))*X18</f>
        <v>0</v>
      </c>
      <c r="CS18" s="65">
        <f t="array" ref="CS18">((index(Setup!$14:$14 ,match(CS$12,Setup!$18:$18,0))=$E$8)*$J18+(index(Setup!$14:$14 ,match(CS$12,Setup!$18:$18,0))=$E$9)*$K18)*if($E18= "Consultant",$H18, $F18 * (1+$I18))*Y18</f>
        <v>0</v>
      </c>
      <c r="CT18" s="65">
        <f t="array" ref="CT18">((index(Setup!$14:$14 ,match(CT$12,Setup!$18:$18,0))=$E$8)*$J18+(index(Setup!$14:$14 ,match(CT$12,Setup!$18:$18,0))=$E$9)*$K18)*if($E18= "Consultant",$H18, $F18 * (1+$I18))*Z18</f>
        <v>0</v>
      </c>
      <c r="CU18" s="65">
        <f t="array" ref="CU18">((index(Setup!$14:$14 ,match(CU$12,Setup!$18:$18,0))=$E$8)*$J18+(index(Setup!$14:$14 ,match(CU$12,Setup!$18:$18,0))=$E$9)*$K18)*if($E18= "Consultant",$H18, $F18 * (1+$I18))*AA18</f>
        <v>0</v>
      </c>
      <c r="CV18" s="65">
        <f t="array" ref="CV18">((index(Setup!$14:$14 ,match(CV$12,Setup!$18:$18,0))=$E$8)*$J18+(index(Setup!$14:$14 ,match(CV$12,Setup!$18:$18,0))=$E$9)*$K18)*if($E18= "Consultant",$H18, $F18 * (1+$I18))*AB18</f>
        <v>2875</v>
      </c>
      <c r="CW18" s="65">
        <f t="array" ref="CW18">((index(Setup!$14:$14 ,match(CW$12,Setup!$18:$18,0))=$E$8)*$J18+(index(Setup!$14:$14 ,match(CW$12,Setup!$18:$18,0))=$E$9)*$K18)*if($E18= "Consultant",$H18, $F18 * (1+$I18))*AC18</f>
        <v>0</v>
      </c>
      <c r="CX18" s="65">
        <f t="array" ref="CX18">((index(Setup!$14:$14 ,match(CX$12,Setup!$18:$18,0))=$E$8)*$J18+(index(Setup!$14:$14 ,match(CX$12,Setup!$18:$18,0))=$E$9)*$K18)*if($E18= "Consultant",$H18, $F18 * (1+$I18))*AD18</f>
        <v>0</v>
      </c>
      <c r="CY18" s="65">
        <f t="array" ref="CY18">((index(Setup!$14:$14 ,match(CY$12,Setup!$18:$18,0))=$E$8)*$J18+(index(Setup!$14:$14 ,match(CY$12,Setup!$18:$18,0))=$E$9)*$K18)*if($E18= "Consultant",$H18, $F18 * (1+$I18))*AE18</f>
        <v>0</v>
      </c>
      <c r="CZ18" s="65">
        <f t="array" ref="CZ18">((index(Setup!$14:$14 ,match(CZ$12,Setup!$18:$18,0))=$E$8)*$J18+(index(Setup!$14:$14 ,match(CZ$12,Setup!$18:$18,0))=$E$9)*$K18)*if($E18= "Consultant",$H18, $F18 * (1+$I18))*AF18</f>
        <v>0</v>
      </c>
      <c r="DA18" s="65">
        <f t="array" ref="DA18">((index(Setup!$14:$14 ,match(DA$12,Setup!$18:$18,0))=$E$8)*$J18+(index(Setup!$14:$14 ,match(DA$12,Setup!$18:$18,0))=$E$9)*$K18)*if($E18= "Consultant",$H18, $F18 * (1+$I18))*AG18</f>
        <v>0</v>
      </c>
      <c r="DB18" s="65">
        <f t="array" ref="DB18">((index(Setup!$14:$14 ,match(DB$12,Setup!$18:$18,0))=$E$8)*$J18+(index(Setup!$14:$14 ,match(DB$12,Setup!$18:$18,0))=$E$9)*$K18)*if($E18= "Consultant",$H18, $F18 * (1+$I18))*AH18</f>
        <v>0</v>
      </c>
      <c r="DC18" s="65">
        <f t="array" ref="DC18">((index(Setup!$14:$14 ,match(DC$12,Setup!$18:$18,0))=$E$8)*$J18+(index(Setup!$14:$14 ,match(DC$12,Setup!$18:$18,0))=$E$9)*$K18)*if($E18= "Consultant",$H18, $F18 * (1+$I18))*AI18</f>
        <v>3125</v>
      </c>
      <c r="DD18" s="65">
        <f t="array" ref="DD18">((index(Setup!$14:$14 ,match(DD$12,Setup!$18:$18,0))=$E$8)*$J18+(index(Setup!$14:$14 ,match(DD$12,Setup!$18:$18,0))=$E$9)*$K18)*if($E18= "Consultant",$H18, $F18 * (1+$I18))*AJ18</f>
        <v>0</v>
      </c>
      <c r="DE18" s="65">
        <f t="array" ref="DE18">((index(Setup!$14:$14 ,match(DE$12,Setup!$18:$18,0))=$E$8)*$J18+(index(Setup!$14:$14 ,match(DE$12,Setup!$18:$18,0))=$E$9)*$K18)*if($E18= "Consultant",$H18, $F18 * (1+$I18))*AK18</f>
        <v>0</v>
      </c>
      <c r="DF18" s="65">
        <f t="array" ref="DF18">((index(Setup!$14:$14 ,match(DF$12,Setup!$18:$18,0))=$E$8)*$J18+(index(Setup!$14:$14 ,match(DF$12,Setup!$18:$18,0))=$E$9)*$K18)*if($E18= "Consultant",$H18, $F18 * (1+$I18))*AL18</f>
        <v>0</v>
      </c>
      <c r="DG18" s="65">
        <f t="array" ref="DG18">((index(Setup!$14:$14 ,match(DG$12,Setup!$18:$18,0))=$E$8)*$J18+(index(Setup!$14:$14 ,match(DG$12,Setup!$18:$18,0))=$E$9)*$K18)*if($E18= "Consultant",$H18, $F18 * (1+$I18))*AM18</f>
        <v>0</v>
      </c>
      <c r="DH18" s="65">
        <f t="array" ref="DH18">((index(Setup!$14:$14 ,match(DH$12,Setup!$18:$18,0))=$E$8)*$J18+(index(Setup!$14:$14 ,match(DH$12,Setup!$18:$18,0))=$E$9)*$K18)*if($E18= "Consultant",$H18, $F18 * (1+$I18))*AN18</f>
        <v>2875</v>
      </c>
      <c r="DI18" s="65">
        <f t="array" ref="DI18">((index(Setup!$14:$14 ,match(DI$12,Setup!$18:$18,0))=$E$8)*$J18+(index(Setup!$14:$14 ,match(DI$12,Setup!$18:$18,0))=$E$9)*$K18)*if($E18= "Consultant",$H18, $F18 * (1+$I18))*AO18</f>
        <v>0</v>
      </c>
      <c r="DJ18" s="65">
        <f t="array" ref="DJ18">((index(Setup!$14:$14 ,match(DJ$12,Setup!$18:$18,0))=$E$8)*$J18+(index(Setup!$14:$14 ,match(DJ$12,Setup!$18:$18,0))=$E$9)*$K18)*if($E18= "Consultant",$H18, $F18 * (1+$I18))*AP18</f>
        <v>0</v>
      </c>
      <c r="DK18" s="65">
        <f t="array" ref="DK18">((index(Setup!$14:$14 ,match(DK$12,Setup!$18:$18,0))=$E$8)*$J18+(index(Setup!$14:$14 ,match(DK$12,Setup!$18:$18,0))=$E$9)*$K18)*if($E18= "Consultant",$H18, $F18 * (1+$I18))*AQ18</f>
        <v>0</v>
      </c>
      <c r="DL18" s="65">
        <f t="array" ref="DL18">((index(Setup!$14:$14 ,match(DL$12,Setup!$18:$18,0))=$E$8)*$J18+(index(Setup!$14:$14 ,match(DL$12,Setup!$18:$18,0))=$E$9)*$K18)*if($E18= "Consultant",$H18, $F18 * (1+$I18))*AR18</f>
        <v>0</v>
      </c>
      <c r="DM18" s="65">
        <f t="array" ref="DM18">((index(Setup!$14:$14 ,match(DM$12,Setup!$18:$18,0))=$E$8)*$J18+(index(Setup!$14:$14 ,match(DM$12,Setup!$18:$18,0))=$E$9)*$K18)*if($E18= "Consultant",$H18, $F18 * (1+$I18))*AS18</f>
        <v>0</v>
      </c>
      <c r="DN18" s="65">
        <f t="array" ref="DN18">((index(Setup!$14:$14 ,match(DN$12,Setup!$18:$18,0))=$E$8)*$J18+(index(Setup!$14:$14 ,match(DN$12,Setup!$18:$18,0))=$E$9)*$K18)*if($E18= "Consultant",$H18, $F18 * (1+$I18))*AT18</f>
        <v>0</v>
      </c>
      <c r="DO18" s="65">
        <f t="array" ref="DO18">((index(Setup!$14:$14 ,match(DO$12,Setup!$18:$18,0))=$E$8)*$J18+(index(Setup!$14:$14 ,match(DO$12,Setup!$18:$18,0))=$E$9)*$K18)*if($E18= "Consultant",$H18, $F18 * (1+$I18))*AU18</f>
        <v>3125</v>
      </c>
      <c r="DP18" s="65">
        <f t="shared" ref="DP18:EY18" si="25">$G18*L18</f>
        <v>0</v>
      </c>
      <c r="DQ18" s="65">
        <f t="shared" si="25"/>
        <v>0</v>
      </c>
      <c r="DR18" s="65">
        <f t="shared" si="25"/>
        <v>0</v>
      </c>
      <c r="DS18" s="65">
        <f t="shared" si="25"/>
        <v>0</v>
      </c>
      <c r="DT18" s="65">
        <f t="shared" si="25"/>
        <v>0</v>
      </c>
      <c r="DU18" s="65">
        <f t="shared" si="25"/>
        <v>0</v>
      </c>
      <c r="DV18" s="65">
        <f t="shared" si="25"/>
        <v>0</v>
      </c>
      <c r="DW18" s="65">
        <f t="shared" si="25"/>
        <v>0</v>
      </c>
      <c r="DX18" s="65">
        <f t="shared" si="25"/>
        <v>0</v>
      </c>
      <c r="DY18" s="65">
        <f t="shared" si="25"/>
        <v>0</v>
      </c>
      <c r="DZ18" s="65">
        <f t="shared" si="25"/>
        <v>0</v>
      </c>
      <c r="EA18" s="65">
        <f t="shared" si="25"/>
        <v>0</v>
      </c>
      <c r="EB18" s="65">
        <f t="shared" si="25"/>
        <v>0</v>
      </c>
      <c r="EC18" s="65">
        <f t="shared" si="25"/>
        <v>0</v>
      </c>
      <c r="ED18" s="65">
        <f t="shared" si="25"/>
        <v>0</v>
      </c>
      <c r="EE18" s="65">
        <f t="shared" si="25"/>
        <v>0</v>
      </c>
      <c r="EF18" s="65">
        <f t="shared" si="25"/>
        <v>0</v>
      </c>
      <c r="EG18" s="65">
        <f t="shared" si="25"/>
        <v>0</v>
      </c>
      <c r="EH18" s="65">
        <f t="shared" si="25"/>
        <v>0</v>
      </c>
      <c r="EI18" s="65">
        <f t="shared" si="25"/>
        <v>0</v>
      </c>
      <c r="EJ18" s="65">
        <f t="shared" si="25"/>
        <v>0</v>
      </c>
      <c r="EK18" s="65">
        <f t="shared" si="25"/>
        <v>0</v>
      </c>
      <c r="EL18" s="65">
        <f t="shared" si="25"/>
        <v>0</v>
      </c>
      <c r="EM18" s="65">
        <f t="shared" si="25"/>
        <v>0</v>
      </c>
      <c r="EN18" s="65">
        <f t="shared" si="25"/>
        <v>0</v>
      </c>
      <c r="EO18" s="65">
        <f t="shared" si="25"/>
        <v>0</v>
      </c>
      <c r="EP18" s="65">
        <f t="shared" si="25"/>
        <v>0</v>
      </c>
      <c r="EQ18" s="65">
        <f t="shared" si="25"/>
        <v>0</v>
      </c>
      <c r="ER18" s="65">
        <f t="shared" si="25"/>
        <v>0</v>
      </c>
      <c r="ES18" s="65">
        <f t="shared" si="25"/>
        <v>0</v>
      </c>
      <c r="ET18" s="65">
        <f t="shared" si="25"/>
        <v>0</v>
      </c>
      <c r="EU18" s="65">
        <f t="shared" si="25"/>
        <v>0</v>
      </c>
      <c r="EV18" s="65">
        <f t="shared" si="25"/>
        <v>0</v>
      </c>
      <c r="EW18" s="65">
        <f t="shared" si="25"/>
        <v>0</v>
      </c>
      <c r="EX18" s="65">
        <f t="shared" si="25"/>
        <v>0</v>
      </c>
      <c r="EY18" s="65">
        <f t="shared" si="25"/>
        <v>0</v>
      </c>
      <c r="EZ18" s="65">
        <f t="shared" ref="EZ18:GI18" si="26">AV18+CF18+DP18</f>
        <v>3125</v>
      </c>
      <c r="FA18" s="65">
        <f t="shared" si="26"/>
        <v>3125</v>
      </c>
      <c r="FB18" s="65">
        <f t="shared" si="26"/>
        <v>3125</v>
      </c>
      <c r="FC18" s="65">
        <f t="shared" si="26"/>
        <v>3125</v>
      </c>
      <c r="FD18" s="65">
        <f t="shared" si="26"/>
        <v>6000</v>
      </c>
      <c r="FE18" s="65">
        <f t="shared" si="26"/>
        <v>3125</v>
      </c>
      <c r="FF18" s="65">
        <f t="shared" si="26"/>
        <v>3125</v>
      </c>
      <c r="FG18" s="65">
        <f t="shared" si="26"/>
        <v>3125</v>
      </c>
      <c r="FH18" s="65">
        <f t="shared" si="26"/>
        <v>3125</v>
      </c>
      <c r="FI18" s="65">
        <f t="shared" si="26"/>
        <v>3125</v>
      </c>
      <c r="FJ18" s="65">
        <f t="shared" si="26"/>
        <v>3125</v>
      </c>
      <c r="FK18" s="65">
        <f t="shared" si="26"/>
        <v>6250</v>
      </c>
      <c r="FL18" s="65">
        <f t="shared" si="26"/>
        <v>3125</v>
      </c>
      <c r="FM18" s="65">
        <f t="shared" si="26"/>
        <v>3125</v>
      </c>
      <c r="FN18" s="65">
        <f t="shared" si="26"/>
        <v>3125</v>
      </c>
      <c r="FO18" s="65">
        <f t="shared" si="26"/>
        <v>3125</v>
      </c>
      <c r="FP18" s="65">
        <f t="shared" si="26"/>
        <v>6000</v>
      </c>
      <c r="FQ18" s="65">
        <f t="shared" si="26"/>
        <v>3125</v>
      </c>
      <c r="FR18" s="65">
        <f t="shared" si="26"/>
        <v>3125</v>
      </c>
      <c r="FS18" s="65">
        <f t="shared" si="26"/>
        <v>3125</v>
      </c>
      <c r="FT18" s="65">
        <f t="shared" si="26"/>
        <v>3125</v>
      </c>
      <c r="FU18" s="65">
        <f t="shared" si="26"/>
        <v>3125</v>
      </c>
      <c r="FV18" s="65">
        <f t="shared" si="26"/>
        <v>3125</v>
      </c>
      <c r="FW18" s="65">
        <f t="shared" si="26"/>
        <v>6250</v>
      </c>
      <c r="FX18" s="65">
        <f t="shared" si="26"/>
        <v>3125</v>
      </c>
      <c r="FY18" s="65">
        <f t="shared" si="26"/>
        <v>3125</v>
      </c>
      <c r="FZ18" s="65">
        <f t="shared" si="26"/>
        <v>3125</v>
      </c>
      <c r="GA18" s="65">
        <f t="shared" si="26"/>
        <v>3125</v>
      </c>
      <c r="GB18" s="65">
        <f t="shared" si="26"/>
        <v>6000</v>
      </c>
      <c r="GC18" s="65">
        <f t="shared" si="26"/>
        <v>3125</v>
      </c>
      <c r="GD18" s="65">
        <f t="shared" si="26"/>
        <v>3125</v>
      </c>
      <c r="GE18" s="65">
        <f t="shared" si="26"/>
        <v>3125</v>
      </c>
      <c r="GF18" s="65">
        <f t="shared" si="26"/>
        <v>3125</v>
      </c>
      <c r="GG18" s="65">
        <f t="shared" si="26"/>
        <v>3125</v>
      </c>
      <c r="GH18" s="65">
        <f t="shared" si="26"/>
        <v>3125</v>
      </c>
      <c r="GI18" s="65">
        <f t="shared" si="26"/>
        <v>6250</v>
      </c>
      <c r="GJ18" s="65">
        <f t="shared" ref="GJ18:HS18" si="27">(if($E18= "Consultant",$H18, $F18 * (1+$I18))*L18*(12+$J18+$K18)/12)+DP18</f>
        <v>3625</v>
      </c>
      <c r="GK18" s="65">
        <f t="shared" si="27"/>
        <v>3625</v>
      </c>
      <c r="GL18" s="65">
        <f t="shared" si="27"/>
        <v>3625</v>
      </c>
      <c r="GM18" s="65">
        <f t="shared" si="27"/>
        <v>3625</v>
      </c>
      <c r="GN18" s="65">
        <f t="shared" si="27"/>
        <v>3625</v>
      </c>
      <c r="GO18" s="65">
        <f t="shared" si="27"/>
        <v>3625</v>
      </c>
      <c r="GP18" s="65">
        <f t="shared" si="27"/>
        <v>3625</v>
      </c>
      <c r="GQ18" s="65">
        <f t="shared" si="27"/>
        <v>3625</v>
      </c>
      <c r="GR18" s="65">
        <f t="shared" si="27"/>
        <v>3625</v>
      </c>
      <c r="GS18" s="65">
        <f t="shared" si="27"/>
        <v>3625</v>
      </c>
      <c r="GT18" s="65">
        <f t="shared" si="27"/>
        <v>3625</v>
      </c>
      <c r="GU18" s="65">
        <f t="shared" si="27"/>
        <v>3625</v>
      </c>
      <c r="GV18" s="65">
        <f t="shared" si="27"/>
        <v>3625</v>
      </c>
      <c r="GW18" s="65">
        <f t="shared" si="27"/>
        <v>3625</v>
      </c>
      <c r="GX18" s="65">
        <f t="shared" si="27"/>
        <v>3625</v>
      </c>
      <c r="GY18" s="65">
        <f t="shared" si="27"/>
        <v>3625</v>
      </c>
      <c r="GZ18" s="65">
        <f t="shared" si="27"/>
        <v>3625</v>
      </c>
      <c r="HA18" s="65">
        <f t="shared" si="27"/>
        <v>3625</v>
      </c>
      <c r="HB18" s="65">
        <f t="shared" si="27"/>
        <v>3625</v>
      </c>
      <c r="HC18" s="65">
        <f t="shared" si="27"/>
        <v>3625</v>
      </c>
      <c r="HD18" s="65">
        <f t="shared" si="27"/>
        <v>3625</v>
      </c>
      <c r="HE18" s="65">
        <f t="shared" si="27"/>
        <v>3625</v>
      </c>
      <c r="HF18" s="65">
        <f t="shared" si="27"/>
        <v>3625</v>
      </c>
      <c r="HG18" s="65">
        <f t="shared" si="27"/>
        <v>3625</v>
      </c>
      <c r="HH18" s="65">
        <f t="shared" si="27"/>
        <v>3625</v>
      </c>
      <c r="HI18" s="65">
        <f t="shared" si="27"/>
        <v>3625</v>
      </c>
      <c r="HJ18" s="65">
        <f t="shared" si="27"/>
        <v>3625</v>
      </c>
      <c r="HK18" s="65">
        <f t="shared" si="27"/>
        <v>3625</v>
      </c>
      <c r="HL18" s="65">
        <f t="shared" si="27"/>
        <v>3625</v>
      </c>
      <c r="HM18" s="65">
        <f t="shared" si="27"/>
        <v>3625</v>
      </c>
      <c r="HN18" s="65">
        <f t="shared" si="27"/>
        <v>3625</v>
      </c>
      <c r="HO18" s="65">
        <f t="shared" si="27"/>
        <v>3625</v>
      </c>
      <c r="HP18" s="65">
        <f t="shared" si="27"/>
        <v>3625</v>
      </c>
      <c r="HQ18" s="65">
        <f t="shared" si="27"/>
        <v>3625</v>
      </c>
      <c r="HR18" s="65">
        <f t="shared" si="27"/>
        <v>3625</v>
      </c>
      <c r="HS18" s="65">
        <f t="shared" si="27"/>
        <v>3625</v>
      </c>
    </row>
    <row r="19">
      <c r="B19" s="63" t="s">
        <v>156</v>
      </c>
      <c r="C19" s="63" t="s">
        <v>157</v>
      </c>
      <c r="D19" s="63" t="s">
        <v>150</v>
      </c>
      <c r="E19" s="63" t="s">
        <v>141</v>
      </c>
      <c r="F19" s="64"/>
      <c r="G19" s="64"/>
      <c r="H19" s="63">
        <v>7500.0</v>
      </c>
      <c r="I19" s="63" t="str">
        <f t="shared" si="5"/>
        <v/>
      </c>
      <c r="J19" s="63" t="str">
        <f t="shared" si="6"/>
        <v/>
      </c>
      <c r="K19" s="63" t="str">
        <f t="shared" si="7"/>
        <v/>
      </c>
      <c r="L19" s="43">
        <v>1.0</v>
      </c>
      <c r="M19" s="43">
        <v>1.0</v>
      </c>
      <c r="N19" s="43">
        <v>1.0</v>
      </c>
      <c r="O19" s="43">
        <v>1.0</v>
      </c>
      <c r="P19" s="43">
        <v>1.0</v>
      </c>
      <c r="Q19" s="43">
        <v>1.0</v>
      </c>
      <c r="R19" s="43">
        <v>1.0</v>
      </c>
      <c r="S19" s="43">
        <v>1.0</v>
      </c>
      <c r="T19" s="43">
        <v>1.0</v>
      </c>
      <c r="U19" s="43">
        <v>1.0</v>
      </c>
      <c r="V19" s="43">
        <v>1.0</v>
      </c>
      <c r="W19" s="43">
        <v>1.0</v>
      </c>
      <c r="X19" s="43">
        <v>1.0</v>
      </c>
      <c r="Y19" s="43">
        <v>1.0</v>
      </c>
      <c r="Z19" s="43">
        <v>1.0</v>
      </c>
      <c r="AA19" s="43">
        <v>1.0</v>
      </c>
      <c r="AB19" s="43">
        <v>1.0</v>
      </c>
      <c r="AC19" s="43">
        <v>1.0</v>
      </c>
      <c r="AD19" s="43">
        <v>1.0</v>
      </c>
      <c r="AE19" s="43">
        <v>1.0</v>
      </c>
      <c r="AF19" s="43">
        <v>1.0</v>
      </c>
      <c r="AG19" s="43">
        <v>1.0</v>
      </c>
      <c r="AH19" s="43">
        <v>1.0</v>
      </c>
      <c r="AI19" s="43">
        <v>1.0</v>
      </c>
      <c r="AJ19" s="43">
        <v>1.0</v>
      </c>
      <c r="AK19" s="43">
        <v>1.0</v>
      </c>
      <c r="AL19" s="43">
        <v>1.0</v>
      </c>
      <c r="AM19" s="43">
        <v>1.0</v>
      </c>
      <c r="AN19" s="43">
        <v>1.0</v>
      </c>
      <c r="AO19" s="43">
        <v>1.0</v>
      </c>
      <c r="AP19" s="43">
        <v>1.0</v>
      </c>
      <c r="AQ19" s="43">
        <v>1.0</v>
      </c>
      <c r="AR19" s="43">
        <v>1.0</v>
      </c>
      <c r="AS19" s="43">
        <v>1.0</v>
      </c>
      <c r="AT19" s="43">
        <v>1.0</v>
      </c>
      <c r="AU19" s="43">
        <v>1.0</v>
      </c>
      <c r="AV19" s="65">
        <f t="shared" ref="AV19:CE19" si="28">if($E19= "Consultant",$H19, $F19 * (1+$I19))*L19</f>
        <v>7500</v>
      </c>
      <c r="AW19" s="65">
        <f t="shared" si="28"/>
        <v>7500</v>
      </c>
      <c r="AX19" s="65">
        <f t="shared" si="28"/>
        <v>7500</v>
      </c>
      <c r="AY19" s="65">
        <f t="shared" si="28"/>
        <v>7500</v>
      </c>
      <c r="AZ19" s="65">
        <f t="shared" si="28"/>
        <v>7500</v>
      </c>
      <c r="BA19" s="65">
        <f t="shared" si="28"/>
        <v>7500</v>
      </c>
      <c r="BB19" s="65">
        <f t="shared" si="28"/>
        <v>7500</v>
      </c>
      <c r="BC19" s="65">
        <f t="shared" si="28"/>
        <v>7500</v>
      </c>
      <c r="BD19" s="65">
        <f t="shared" si="28"/>
        <v>7500</v>
      </c>
      <c r="BE19" s="65">
        <f t="shared" si="28"/>
        <v>7500</v>
      </c>
      <c r="BF19" s="65">
        <f t="shared" si="28"/>
        <v>7500</v>
      </c>
      <c r="BG19" s="65">
        <f t="shared" si="28"/>
        <v>7500</v>
      </c>
      <c r="BH19" s="65">
        <f t="shared" si="28"/>
        <v>7500</v>
      </c>
      <c r="BI19" s="65">
        <f t="shared" si="28"/>
        <v>7500</v>
      </c>
      <c r="BJ19" s="65">
        <f t="shared" si="28"/>
        <v>7500</v>
      </c>
      <c r="BK19" s="65">
        <f t="shared" si="28"/>
        <v>7500</v>
      </c>
      <c r="BL19" s="65">
        <f t="shared" si="28"/>
        <v>7500</v>
      </c>
      <c r="BM19" s="65">
        <f t="shared" si="28"/>
        <v>7500</v>
      </c>
      <c r="BN19" s="65">
        <f t="shared" si="28"/>
        <v>7500</v>
      </c>
      <c r="BO19" s="65">
        <f t="shared" si="28"/>
        <v>7500</v>
      </c>
      <c r="BP19" s="65">
        <f t="shared" si="28"/>
        <v>7500</v>
      </c>
      <c r="BQ19" s="65">
        <f t="shared" si="28"/>
        <v>7500</v>
      </c>
      <c r="BR19" s="65">
        <f t="shared" si="28"/>
        <v>7500</v>
      </c>
      <c r="BS19" s="65">
        <f t="shared" si="28"/>
        <v>7500</v>
      </c>
      <c r="BT19" s="65">
        <f t="shared" si="28"/>
        <v>7500</v>
      </c>
      <c r="BU19" s="65">
        <f t="shared" si="28"/>
        <v>7500</v>
      </c>
      <c r="BV19" s="65">
        <f t="shared" si="28"/>
        <v>7500</v>
      </c>
      <c r="BW19" s="65">
        <f t="shared" si="28"/>
        <v>7500</v>
      </c>
      <c r="BX19" s="65">
        <f t="shared" si="28"/>
        <v>7500</v>
      </c>
      <c r="BY19" s="65">
        <f t="shared" si="28"/>
        <v>7500</v>
      </c>
      <c r="BZ19" s="65">
        <f t="shared" si="28"/>
        <v>7500</v>
      </c>
      <c r="CA19" s="65">
        <f t="shared" si="28"/>
        <v>7500</v>
      </c>
      <c r="CB19" s="65">
        <f t="shared" si="28"/>
        <v>7500</v>
      </c>
      <c r="CC19" s="65">
        <f t="shared" si="28"/>
        <v>7500</v>
      </c>
      <c r="CD19" s="65">
        <f t="shared" si="28"/>
        <v>7500</v>
      </c>
      <c r="CE19" s="65">
        <f t="shared" si="28"/>
        <v>7500</v>
      </c>
      <c r="CF19" s="65">
        <f t="array" ref="CF19">((index(Setup!$14:$14 ,match(CF$12,Setup!$18:$18,0))=$E$8)*$J19+(index(Setup!$14:$14 ,match(CF$12,Setup!$18:$18,0))=$E$9)*$K19)*if($E19= "Consultant",$H19, $F19 * (1+$I19))*L19</f>
        <v>0</v>
      </c>
      <c r="CG19" s="65">
        <f t="array" ref="CG19">((index(Setup!$14:$14 ,match(CG$12,Setup!$18:$18,0))=$E$8)*$J19+(index(Setup!$14:$14 ,match(CG$12,Setup!$18:$18,0))=$E$9)*$K19)*if($E19= "Consultant",$H19, $F19 * (1+$I19))*M19</f>
        <v>0</v>
      </c>
      <c r="CH19" s="65">
        <f t="array" ref="CH19">((index(Setup!$14:$14 ,match(CH$12,Setup!$18:$18,0))=$E$8)*$J19+(index(Setup!$14:$14 ,match(CH$12,Setup!$18:$18,0))=$E$9)*$K19)*if($E19= "Consultant",$H19, $F19 * (1+$I19))*N19</f>
        <v>0</v>
      </c>
      <c r="CI19" s="65">
        <f t="array" ref="CI19">((index(Setup!$14:$14 ,match(CI$12,Setup!$18:$18,0))=$E$8)*$J19+(index(Setup!$14:$14 ,match(CI$12,Setup!$18:$18,0))=$E$9)*$K19)*if($E19= "Consultant",$H19, $F19 * (1+$I19))*O19</f>
        <v>0</v>
      </c>
      <c r="CJ19" s="65">
        <f t="array" ref="CJ19">((index(Setup!$14:$14 ,match(CJ$12,Setup!$18:$18,0))=$E$8)*$J19+(index(Setup!$14:$14 ,match(CJ$12,Setup!$18:$18,0))=$E$9)*$K19)*if($E19= "Consultant",$H19, $F19 * (1+$I19))*P19</f>
        <v>0</v>
      </c>
      <c r="CK19" s="65">
        <f t="array" ref="CK19">((index(Setup!$14:$14 ,match(CK$12,Setup!$18:$18,0))=$E$8)*$J19+(index(Setup!$14:$14 ,match(CK$12,Setup!$18:$18,0))=$E$9)*$K19)*if($E19= "Consultant",$H19, $F19 * (1+$I19))*Q19</f>
        <v>0</v>
      </c>
      <c r="CL19" s="65">
        <f t="array" ref="CL19">((index(Setup!$14:$14 ,match(CL$12,Setup!$18:$18,0))=$E$8)*$J19+(index(Setup!$14:$14 ,match(CL$12,Setup!$18:$18,0))=$E$9)*$K19)*if($E19= "Consultant",$H19, $F19 * (1+$I19))*R19</f>
        <v>0</v>
      </c>
      <c r="CM19" s="65">
        <f t="array" ref="CM19">((index(Setup!$14:$14 ,match(CM$12,Setup!$18:$18,0))=$E$8)*$J19+(index(Setup!$14:$14 ,match(CM$12,Setup!$18:$18,0))=$E$9)*$K19)*if($E19= "Consultant",$H19, $F19 * (1+$I19))*S19</f>
        <v>0</v>
      </c>
      <c r="CN19" s="65">
        <f t="array" ref="CN19">((index(Setup!$14:$14 ,match(CN$12,Setup!$18:$18,0))=$E$8)*$J19+(index(Setup!$14:$14 ,match(CN$12,Setup!$18:$18,0))=$E$9)*$K19)*if($E19= "Consultant",$H19, $F19 * (1+$I19))*T19</f>
        <v>0</v>
      </c>
      <c r="CO19" s="65">
        <f t="array" ref="CO19">((index(Setup!$14:$14 ,match(CO$12,Setup!$18:$18,0))=$E$8)*$J19+(index(Setup!$14:$14 ,match(CO$12,Setup!$18:$18,0))=$E$9)*$K19)*if($E19= "Consultant",$H19, $F19 * (1+$I19))*U19</f>
        <v>0</v>
      </c>
      <c r="CP19" s="65">
        <f t="array" ref="CP19">((index(Setup!$14:$14 ,match(CP$12,Setup!$18:$18,0))=$E$8)*$J19+(index(Setup!$14:$14 ,match(CP$12,Setup!$18:$18,0))=$E$9)*$K19)*if($E19= "Consultant",$H19, $F19 * (1+$I19))*V19</f>
        <v>0</v>
      </c>
      <c r="CQ19" s="65">
        <f t="array" ref="CQ19">((index(Setup!$14:$14 ,match(CQ$12,Setup!$18:$18,0))=$E$8)*$J19+(index(Setup!$14:$14 ,match(CQ$12,Setup!$18:$18,0))=$E$9)*$K19)*if($E19= "Consultant",$H19, $F19 * (1+$I19))*W19</f>
        <v>0</v>
      </c>
      <c r="CR19" s="65">
        <f t="array" ref="CR19">((index(Setup!$14:$14 ,match(CR$12,Setup!$18:$18,0))=$E$8)*$J19+(index(Setup!$14:$14 ,match(CR$12,Setup!$18:$18,0))=$E$9)*$K19)*if($E19= "Consultant",$H19, $F19 * (1+$I19))*X19</f>
        <v>0</v>
      </c>
      <c r="CS19" s="65">
        <f t="array" ref="CS19">((index(Setup!$14:$14 ,match(CS$12,Setup!$18:$18,0))=$E$8)*$J19+(index(Setup!$14:$14 ,match(CS$12,Setup!$18:$18,0))=$E$9)*$K19)*if($E19= "Consultant",$H19, $F19 * (1+$I19))*Y19</f>
        <v>0</v>
      </c>
      <c r="CT19" s="65">
        <f t="array" ref="CT19">((index(Setup!$14:$14 ,match(CT$12,Setup!$18:$18,0))=$E$8)*$J19+(index(Setup!$14:$14 ,match(CT$12,Setup!$18:$18,0))=$E$9)*$K19)*if($E19= "Consultant",$H19, $F19 * (1+$I19))*Z19</f>
        <v>0</v>
      </c>
      <c r="CU19" s="65">
        <f t="array" ref="CU19">((index(Setup!$14:$14 ,match(CU$12,Setup!$18:$18,0))=$E$8)*$J19+(index(Setup!$14:$14 ,match(CU$12,Setup!$18:$18,0))=$E$9)*$K19)*if($E19= "Consultant",$H19, $F19 * (1+$I19))*AA19</f>
        <v>0</v>
      </c>
      <c r="CV19" s="65">
        <f t="array" ref="CV19">((index(Setup!$14:$14 ,match(CV$12,Setup!$18:$18,0))=$E$8)*$J19+(index(Setup!$14:$14 ,match(CV$12,Setup!$18:$18,0))=$E$9)*$K19)*if($E19= "Consultant",$H19, $F19 * (1+$I19))*AB19</f>
        <v>0</v>
      </c>
      <c r="CW19" s="65">
        <f t="array" ref="CW19">((index(Setup!$14:$14 ,match(CW$12,Setup!$18:$18,0))=$E$8)*$J19+(index(Setup!$14:$14 ,match(CW$12,Setup!$18:$18,0))=$E$9)*$K19)*if($E19= "Consultant",$H19, $F19 * (1+$I19))*AC19</f>
        <v>0</v>
      </c>
      <c r="CX19" s="65">
        <f t="array" ref="CX19">((index(Setup!$14:$14 ,match(CX$12,Setup!$18:$18,0))=$E$8)*$J19+(index(Setup!$14:$14 ,match(CX$12,Setup!$18:$18,0))=$E$9)*$K19)*if($E19= "Consultant",$H19, $F19 * (1+$I19))*AD19</f>
        <v>0</v>
      </c>
      <c r="CY19" s="65">
        <f t="array" ref="CY19">((index(Setup!$14:$14 ,match(CY$12,Setup!$18:$18,0))=$E$8)*$J19+(index(Setup!$14:$14 ,match(CY$12,Setup!$18:$18,0))=$E$9)*$K19)*if($E19= "Consultant",$H19, $F19 * (1+$I19))*AE19</f>
        <v>0</v>
      </c>
      <c r="CZ19" s="65">
        <f t="array" ref="CZ19">((index(Setup!$14:$14 ,match(CZ$12,Setup!$18:$18,0))=$E$8)*$J19+(index(Setup!$14:$14 ,match(CZ$12,Setup!$18:$18,0))=$E$9)*$K19)*if($E19= "Consultant",$H19, $F19 * (1+$I19))*AF19</f>
        <v>0</v>
      </c>
      <c r="DA19" s="65">
        <f t="array" ref="DA19">((index(Setup!$14:$14 ,match(DA$12,Setup!$18:$18,0))=$E$8)*$J19+(index(Setup!$14:$14 ,match(DA$12,Setup!$18:$18,0))=$E$9)*$K19)*if($E19= "Consultant",$H19, $F19 * (1+$I19))*AG19</f>
        <v>0</v>
      </c>
      <c r="DB19" s="65">
        <f t="array" ref="DB19">((index(Setup!$14:$14 ,match(DB$12,Setup!$18:$18,0))=$E$8)*$J19+(index(Setup!$14:$14 ,match(DB$12,Setup!$18:$18,0))=$E$9)*$K19)*if($E19= "Consultant",$H19, $F19 * (1+$I19))*AH19</f>
        <v>0</v>
      </c>
      <c r="DC19" s="65">
        <f t="array" ref="DC19">((index(Setup!$14:$14 ,match(DC$12,Setup!$18:$18,0))=$E$8)*$J19+(index(Setup!$14:$14 ,match(DC$12,Setup!$18:$18,0))=$E$9)*$K19)*if($E19= "Consultant",$H19, $F19 * (1+$I19))*AI19</f>
        <v>0</v>
      </c>
      <c r="DD19" s="65">
        <f t="array" ref="DD19">((index(Setup!$14:$14 ,match(DD$12,Setup!$18:$18,0))=$E$8)*$J19+(index(Setup!$14:$14 ,match(DD$12,Setup!$18:$18,0))=$E$9)*$K19)*if($E19= "Consultant",$H19, $F19 * (1+$I19))*AJ19</f>
        <v>0</v>
      </c>
      <c r="DE19" s="65">
        <f t="array" ref="DE19">((index(Setup!$14:$14 ,match(DE$12,Setup!$18:$18,0))=$E$8)*$J19+(index(Setup!$14:$14 ,match(DE$12,Setup!$18:$18,0))=$E$9)*$K19)*if($E19= "Consultant",$H19, $F19 * (1+$I19))*AK19</f>
        <v>0</v>
      </c>
      <c r="DF19" s="65">
        <f t="array" ref="DF19">((index(Setup!$14:$14 ,match(DF$12,Setup!$18:$18,0))=$E$8)*$J19+(index(Setup!$14:$14 ,match(DF$12,Setup!$18:$18,0))=$E$9)*$K19)*if($E19= "Consultant",$H19, $F19 * (1+$I19))*AL19</f>
        <v>0</v>
      </c>
      <c r="DG19" s="65">
        <f t="array" ref="DG19">((index(Setup!$14:$14 ,match(DG$12,Setup!$18:$18,0))=$E$8)*$J19+(index(Setup!$14:$14 ,match(DG$12,Setup!$18:$18,0))=$E$9)*$K19)*if($E19= "Consultant",$H19, $F19 * (1+$I19))*AM19</f>
        <v>0</v>
      </c>
      <c r="DH19" s="65">
        <f t="array" ref="DH19">((index(Setup!$14:$14 ,match(DH$12,Setup!$18:$18,0))=$E$8)*$J19+(index(Setup!$14:$14 ,match(DH$12,Setup!$18:$18,0))=$E$9)*$K19)*if($E19= "Consultant",$H19, $F19 * (1+$I19))*AN19</f>
        <v>0</v>
      </c>
      <c r="DI19" s="65">
        <f t="array" ref="DI19">((index(Setup!$14:$14 ,match(DI$12,Setup!$18:$18,0))=$E$8)*$J19+(index(Setup!$14:$14 ,match(DI$12,Setup!$18:$18,0))=$E$9)*$K19)*if($E19= "Consultant",$H19, $F19 * (1+$I19))*AO19</f>
        <v>0</v>
      </c>
      <c r="DJ19" s="65">
        <f t="array" ref="DJ19">((index(Setup!$14:$14 ,match(DJ$12,Setup!$18:$18,0))=$E$8)*$J19+(index(Setup!$14:$14 ,match(DJ$12,Setup!$18:$18,0))=$E$9)*$K19)*if($E19= "Consultant",$H19, $F19 * (1+$I19))*AP19</f>
        <v>0</v>
      </c>
      <c r="DK19" s="65">
        <f t="array" ref="DK19">((index(Setup!$14:$14 ,match(DK$12,Setup!$18:$18,0))=$E$8)*$J19+(index(Setup!$14:$14 ,match(DK$12,Setup!$18:$18,0))=$E$9)*$K19)*if($E19= "Consultant",$H19, $F19 * (1+$I19))*AQ19</f>
        <v>0</v>
      </c>
      <c r="DL19" s="65">
        <f t="array" ref="DL19">((index(Setup!$14:$14 ,match(DL$12,Setup!$18:$18,0))=$E$8)*$J19+(index(Setup!$14:$14 ,match(DL$12,Setup!$18:$18,0))=$E$9)*$K19)*if($E19= "Consultant",$H19, $F19 * (1+$I19))*AR19</f>
        <v>0</v>
      </c>
      <c r="DM19" s="65">
        <f t="array" ref="DM19">((index(Setup!$14:$14 ,match(DM$12,Setup!$18:$18,0))=$E$8)*$J19+(index(Setup!$14:$14 ,match(DM$12,Setup!$18:$18,0))=$E$9)*$K19)*if($E19= "Consultant",$H19, $F19 * (1+$I19))*AS19</f>
        <v>0</v>
      </c>
      <c r="DN19" s="65">
        <f t="array" ref="DN19">((index(Setup!$14:$14 ,match(DN$12,Setup!$18:$18,0))=$E$8)*$J19+(index(Setup!$14:$14 ,match(DN$12,Setup!$18:$18,0))=$E$9)*$K19)*if($E19= "Consultant",$H19, $F19 * (1+$I19))*AT19</f>
        <v>0</v>
      </c>
      <c r="DO19" s="65">
        <f t="array" ref="DO19">((index(Setup!$14:$14 ,match(DO$12,Setup!$18:$18,0))=$E$8)*$J19+(index(Setup!$14:$14 ,match(DO$12,Setup!$18:$18,0))=$E$9)*$K19)*if($E19= "Consultant",$H19, $F19 * (1+$I19))*AU19</f>
        <v>0</v>
      </c>
      <c r="DP19" s="65">
        <f t="shared" ref="DP19:EY19" si="29">$G19*L19</f>
        <v>0</v>
      </c>
      <c r="DQ19" s="65">
        <f t="shared" si="29"/>
        <v>0</v>
      </c>
      <c r="DR19" s="65">
        <f t="shared" si="29"/>
        <v>0</v>
      </c>
      <c r="DS19" s="65">
        <f t="shared" si="29"/>
        <v>0</v>
      </c>
      <c r="DT19" s="65">
        <f t="shared" si="29"/>
        <v>0</v>
      </c>
      <c r="DU19" s="65">
        <f t="shared" si="29"/>
        <v>0</v>
      </c>
      <c r="DV19" s="65">
        <f t="shared" si="29"/>
        <v>0</v>
      </c>
      <c r="DW19" s="65">
        <f t="shared" si="29"/>
        <v>0</v>
      </c>
      <c r="DX19" s="65">
        <f t="shared" si="29"/>
        <v>0</v>
      </c>
      <c r="DY19" s="65">
        <f t="shared" si="29"/>
        <v>0</v>
      </c>
      <c r="DZ19" s="65">
        <f t="shared" si="29"/>
        <v>0</v>
      </c>
      <c r="EA19" s="65">
        <f t="shared" si="29"/>
        <v>0</v>
      </c>
      <c r="EB19" s="65">
        <f t="shared" si="29"/>
        <v>0</v>
      </c>
      <c r="EC19" s="65">
        <f t="shared" si="29"/>
        <v>0</v>
      </c>
      <c r="ED19" s="65">
        <f t="shared" si="29"/>
        <v>0</v>
      </c>
      <c r="EE19" s="65">
        <f t="shared" si="29"/>
        <v>0</v>
      </c>
      <c r="EF19" s="65">
        <f t="shared" si="29"/>
        <v>0</v>
      </c>
      <c r="EG19" s="65">
        <f t="shared" si="29"/>
        <v>0</v>
      </c>
      <c r="EH19" s="65">
        <f t="shared" si="29"/>
        <v>0</v>
      </c>
      <c r="EI19" s="65">
        <f t="shared" si="29"/>
        <v>0</v>
      </c>
      <c r="EJ19" s="65">
        <f t="shared" si="29"/>
        <v>0</v>
      </c>
      <c r="EK19" s="65">
        <f t="shared" si="29"/>
        <v>0</v>
      </c>
      <c r="EL19" s="65">
        <f t="shared" si="29"/>
        <v>0</v>
      </c>
      <c r="EM19" s="65">
        <f t="shared" si="29"/>
        <v>0</v>
      </c>
      <c r="EN19" s="65">
        <f t="shared" si="29"/>
        <v>0</v>
      </c>
      <c r="EO19" s="65">
        <f t="shared" si="29"/>
        <v>0</v>
      </c>
      <c r="EP19" s="65">
        <f t="shared" si="29"/>
        <v>0</v>
      </c>
      <c r="EQ19" s="65">
        <f t="shared" si="29"/>
        <v>0</v>
      </c>
      <c r="ER19" s="65">
        <f t="shared" si="29"/>
        <v>0</v>
      </c>
      <c r="ES19" s="65">
        <f t="shared" si="29"/>
        <v>0</v>
      </c>
      <c r="ET19" s="65">
        <f t="shared" si="29"/>
        <v>0</v>
      </c>
      <c r="EU19" s="65">
        <f t="shared" si="29"/>
        <v>0</v>
      </c>
      <c r="EV19" s="65">
        <f t="shared" si="29"/>
        <v>0</v>
      </c>
      <c r="EW19" s="65">
        <f t="shared" si="29"/>
        <v>0</v>
      </c>
      <c r="EX19" s="65">
        <f t="shared" si="29"/>
        <v>0</v>
      </c>
      <c r="EY19" s="65">
        <f t="shared" si="29"/>
        <v>0</v>
      </c>
      <c r="EZ19" s="65">
        <f t="shared" ref="EZ19:GI19" si="30">AV19+CF19+DP19</f>
        <v>7500</v>
      </c>
      <c r="FA19" s="65">
        <f t="shared" si="30"/>
        <v>7500</v>
      </c>
      <c r="FB19" s="65">
        <f t="shared" si="30"/>
        <v>7500</v>
      </c>
      <c r="FC19" s="65">
        <f t="shared" si="30"/>
        <v>7500</v>
      </c>
      <c r="FD19" s="65">
        <f t="shared" si="30"/>
        <v>7500</v>
      </c>
      <c r="FE19" s="65">
        <f t="shared" si="30"/>
        <v>7500</v>
      </c>
      <c r="FF19" s="65">
        <f t="shared" si="30"/>
        <v>7500</v>
      </c>
      <c r="FG19" s="65">
        <f t="shared" si="30"/>
        <v>7500</v>
      </c>
      <c r="FH19" s="65">
        <f t="shared" si="30"/>
        <v>7500</v>
      </c>
      <c r="FI19" s="65">
        <f t="shared" si="30"/>
        <v>7500</v>
      </c>
      <c r="FJ19" s="65">
        <f t="shared" si="30"/>
        <v>7500</v>
      </c>
      <c r="FK19" s="65">
        <f t="shared" si="30"/>
        <v>7500</v>
      </c>
      <c r="FL19" s="65">
        <f t="shared" si="30"/>
        <v>7500</v>
      </c>
      <c r="FM19" s="65">
        <f t="shared" si="30"/>
        <v>7500</v>
      </c>
      <c r="FN19" s="65">
        <f t="shared" si="30"/>
        <v>7500</v>
      </c>
      <c r="FO19" s="65">
        <f t="shared" si="30"/>
        <v>7500</v>
      </c>
      <c r="FP19" s="65">
        <f t="shared" si="30"/>
        <v>7500</v>
      </c>
      <c r="FQ19" s="65">
        <f t="shared" si="30"/>
        <v>7500</v>
      </c>
      <c r="FR19" s="65">
        <f t="shared" si="30"/>
        <v>7500</v>
      </c>
      <c r="FS19" s="65">
        <f t="shared" si="30"/>
        <v>7500</v>
      </c>
      <c r="FT19" s="65">
        <f t="shared" si="30"/>
        <v>7500</v>
      </c>
      <c r="FU19" s="65">
        <f t="shared" si="30"/>
        <v>7500</v>
      </c>
      <c r="FV19" s="65">
        <f t="shared" si="30"/>
        <v>7500</v>
      </c>
      <c r="FW19" s="65">
        <f t="shared" si="30"/>
        <v>7500</v>
      </c>
      <c r="FX19" s="65">
        <f t="shared" si="30"/>
        <v>7500</v>
      </c>
      <c r="FY19" s="65">
        <f t="shared" si="30"/>
        <v>7500</v>
      </c>
      <c r="FZ19" s="65">
        <f t="shared" si="30"/>
        <v>7500</v>
      </c>
      <c r="GA19" s="65">
        <f t="shared" si="30"/>
        <v>7500</v>
      </c>
      <c r="GB19" s="65">
        <f t="shared" si="30"/>
        <v>7500</v>
      </c>
      <c r="GC19" s="65">
        <f t="shared" si="30"/>
        <v>7500</v>
      </c>
      <c r="GD19" s="65">
        <f t="shared" si="30"/>
        <v>7500</v>
      </c>
      <c r="GE19" s="65">
        <f t="shared" si="30"/>
        <v>7500</v>
      </c>
      <c r="GF19" s="65">
        <f t="shared" si="30"/>
        <v>7500</v>
      </c>
      <c r="GG19" s="65">
        <f t="shared" si="30"/>
        <v>7500</v>
      </c>
      <c r="GH19" s="65">
        <f t="shared" si="30"/>
        <v>7500</v>
      </c>
      <c r="GI19" s="65">
        <f t="shared" si="30"/>
        <v>7500</v>
      </c>
      <c r="GJ19" s="65">
        <f t="shared" ref="GJ19:HS19" si="31">(if($E19= "Consultant",$H19, $F19 * (1+$I19))*L19*(12+$J19+$K19)/12)+DP19</f>
        <v>7500</v>
      </c>
      <c r="GK19" s="65">
        <f t="shared" si="31"/>
        <v>7500</v>
      </c>
      <c r="GL19" s="65">
        <f t="shared" si="31"/>
        <v>7500</v>
      </c>
      <c r="GM19" s="65">
        <f t="shared" si="31"/>
        <v>7500</v>
      </c>
      <c r="GN19" s="65">
        <f t="shared" si="31"/>
        <v>7500</v>
      </c>
      <c r="GO19" s="65">
        <f t="shared" si="31"/>
        <v>7500</v>
      </c>
      <c r="GP19" s="65">
        <f t="shared" si="31"/>
        <v>7500</v>
      </c>
      <c r="GQ19" s="65">
        <f t="shared" si="31"/>
        <v>7500</v>
      </c>
      <c r="GR19" s="65">
        <f t="shared" si="31"/>
        <v>7500</v>
      </c>
      <c r="GS19" s="65">
        <f t="shared" si="31"/>
        <v>7500</v>
      </c>
      <c r="GT19" s="65">
        <f t="shared" si="31"/>
        <v>7500</v>
      </c>
      <c r="GU19" s="65">
        <f t="shared" si="31"/>
        <v>7500</v>
      </c>
      <c r="GV19" s="65">
        <f t="shared" si="31"/>
        <v>7500</v>
      </c>
      <c r="GW19" s="65">
        <f t="shared" si="31"/>
        <v>7500</v>
      </c>
      <c r="GX19" s="65">
        <f t="shared" si="31"/>
        <v>7500</v>
      </c>
      <c r="GY19" s="65">
        <f t="shared" si="31"/>
        <v>7500</v>
      </c>
      <c r="GZ19" s="65">
        <f t="shared" si="31"/>
        <v>7500</v>
      </c>
      <c r="HA19" s="65">
        <f t="shared" si="31"/>
        <v>7500</v>
      </c>
      <c r="HB19" s="65">
        <f t="shared" si="31"/>
        <v>7500</v>
      </c>
      <c r="HC19" s="65">
        <f t="shared" si="31"/>
        <v>7500</v>
      </c>
      <c r="HD19" s="65">
        <f t="shared" si="31"/>
        <v>7500</v>
      </c>
      <c r="HE19" s="65">
        <f t="shared" si="31"/>
        <v>7500</v>
      </c>
      <c r="HF19" s="65">
        <f t="shared" si="31"/>
        <v>7500</v>
      </c>
      <c r="HG19" s="65">
        <f t="shared" si="31"/>
        <v>7500</v>
      </c>
      <c r="HH19" s="65">
        <f t="shared" si="31"/>
        <v>7500</v>
      </c>
      <c r="HI19" s="65">
        <f t="shared" si="31"/>
        <v>7500</v>
      </c>
      <c r="HJ19" s="65">
        <f t="shared" si="31"/>
        <v>7500</v>
      </c>
      <c r="HK19" s="65">
        <f t="shared" si="31"/>
        <v>7500</v>
      </c>
      <c r="HL19" s="65">
        <f t="shared" si="31"/>
        <v>7500</v>
      </c>
      <c r="HM19" s="65">
        <f t="shared" si="31"/>
        <v>7500</v>
      </c>
      <c r="HN19" s="65">
        <f t="shared" si="31"/>
        <v>7500</v>
      </c>
      <c r="HO19" s="65">
        <f t="shared" si="31"/>
        <v>7500</v>
      </c>
      <c r="HP19" s="65">
        <f t="shared" si="31"/>
        <v>7500</v>
      </c>
      <c r="HQ19" s="65">
        <f t="shared" si="31"/>
        <v>7500</v>
      </c>
      <c r="HR19" s="65">
        <f t="shared" si="31"/>
        <v>7500</v>
      </c>
      <c r="HS19" s="65">
        <f t="shared" si="31"/>
        <v>7500</v>
      </c>
    </row>
    <row r="20">
      <c r="B20" s="63" t="s">
        <v>158</v>
      </c>
      <c r="C20" s="63" t="s">
        <v>159</v>
      </c>
      <c r="D20" s="63" t="s">
        <v>150</v>
      </c>
      <c r="E20" s="63" t="s">
        <v>151</v>
      </c>
      <c r="F20" s="63">
        <v>2750.0</v>
      </c>
      <c r="G20" s="63">
        <v>500.0</v>
      </c>
      <c r="H20" s="64"/>
      <c r="I20" s="43">
        <f t="shared" si="5"/>
        <v>0.25</v>
      </c>
      <c r="J20" s="43">
        <f t="shared" si="6"/>
        <v>0.92</v>
      </c>
      <c r="K20" s="43">
        <f t="shared" si="7"/>
        <v>1</v>
      </c>
      <c r="L20" s="43"/>
      <c r="M20" s="43"/>
      <c r="N20" s="43"/>
      <c r="O20" s="43">
        <v>1.0</v>
      </c>
      <c r="P20" s="43">
        <v>1.0</v>
      </c>
      <c r="Q20" s="43">
        <v>1.0</v>
      </c>
      <c r="R20" s="43">
        <v>1.0</v>
      </c>
      <c r="S20" s="43">
        <v>1.0</v>
      </c>
      <c r="T20" s="43">
        <v>1.0</v>
      </c>
      <c r="U20" s="43">
        <v>1.0</v>
      </c>
      <c r="V20" s="43">
        <v>1.0</v>
      </c>
      <c r="W20" s="43">
        <v>1.0</v>
      </c>
      <c r="X20" s="43">
        <v>1.0</v>
      </c>
      <c r="Y20" s="43">
        <v>1.0</v>
      </c>
      <c r="Z20" s="43">
        <v>1.0</v>
      </c>
      <c r="AA20" s="43">
        <v>1.0</v>
      </c>
      <c r="AB20" s="43">
        <v>1.0</v>
      </c>
      <c r="AC20" s="43">
        <v>1.0</v>
      </c>
      <c r="AD20" s="43">
        <v>1.0</v>
      </c>
      <c r="AE20" s="43">
        <v>1.0</v>
      </c>
      <c r="AF20" s="43">
        <v>1.0</v>
      </c>
      <c r="AG20" s="43">
        <v>1.0</v>
      </c>
      <c r="AH20" s="43">
        <v>1.0</v>
      </c>
      <c r="AI20" s="43">
        <v>1.0</v>
      </c>
      <c r="AJ20" s="43">
        <v>1.0</v>
      </c>
      <c r="AK20" s="43">
        <v>1.0</v>
      </c>
      <c r="AL20" s="43">
        <v>1.0</v>
      </c>
      <c r="AM20" s="43">
        <v>1.0</v>
      </c>
      <c r="AN20" s="43">
        <v>1.0</v>
      </c>
      <c r="AO20" s="43">
        <v>1.0</v>
      </c>
      <c r="AP20" s="43">
        <v>1.0</v>
      </c>
      <c r="AQ20" s="43">
        <v>1.0</v>
      </c>
      <c r="AR20" s="43">
        <v>1.0</v>
      </c>
      <c r="AS20" s="43">
        <v>1.0</v>
      </c>
      <c r="AT20" s="43">
        <v>1.0</v>
      </c>
      <c r="AU20" s="43">
        <v>1.0</v>
      </c>
      <c r="AV20" s="65">
        <f t="shared" ref="AV20:CE20" si="32">if($E20= "Consultant",$H20, $F20 * (1+$I20))*L20</f>
        <v>0</v>
      </c>
      <c r="AW20" s="65">
        <f t="shared" si="32"/>
        <v>0</v>
      </c>
      <c r="AX20" s="65">
        <f t="shared" si="32"/>
        <v>0</v>
      </c>
      <c r="AY20" s="65">
        <f t="shared" si="32"/>
        <v>3437.5</v>
      </c>
      <c r="AZ20" s="65">
        <f t="shared" si="32"/>
        <v>3437.5</v>
      </c>
      <c r="BA20" s="65">
        <f t="shared" si="32"/>
        <v>3437.5</v>
      </c>
      <c r="BB20" s="65">
        <f t="shared" si="32"/>
        <v>3437.5</v>
      </c>
      <c r="BC20" s="65">
        <f t="shared" si="32"/>
        <v>3437.5</v>
      </c>
      <c r="BD20" s="65">
        <f t="shared" si="32"/>
        <v>3437.5</v>
      </c>
      <c r="BE20" s="65">
        <f t="shared" si="32"/>
        <v>3437.5</v>
      </c>
      <c r="BF20" s="65">
        <f t="shared" si="32"/>
        <v>3437.5</v>
      </c>
      <c r="BG20" s="65">
        <f t="shared" si="32"/>
        <v>3437.5</v>
      </c>
      <c r="BH20" s="65">
        <f t="shared" si="32"/>
        <v>3437.5</v>
      </c>
      <c r="BI20" s="65">
        <f t="shared" si="32"/>
        <v>3437.5</v>
      </c>
      <c r="BJ20" s="65">
        <f t="shared" si="32"/>
        <v>3437.5</v>
      </c>
      <c r="BK20" s="65">
        <f t="shared" si="32"/>
        <v>3437.5</v>
      </c>
      <c r="BL20" s="65">
        <f t="shared" si="32"/>
        <v>3437.5</v>
      </c>
      <c r="BM20" s="65">
        <f t="shared" si="32"/>
        <v>3437.5</v>
      </c>
      <c r="BN20" s="65">
        <f t="shared" si="32"/>
        <v>3437.5</v>
      </c>
      <c r="BO20" s="65">
        <f t="shared" si="32"/>
        <v>3437.5</v>
      </c>
      <c r="BP20" s="65">
        <f t="shared" si="32"/>
        <v>3437.5</v>
      </c>
      <c r="BQ20" s="65">
        <f t="shared" si="32"/>
        <v>3437.5</v>
      </c>
      <c r="BR20" s="65">
        <f t="shared" si="32"/>
        <v>3437.5</v>
      </c>
      <c r="BS20" s="65">
        <f t="shared" si="32"/>
        <v>3437.5</v>
      </c>
      <c r="BT20" s="65">
        <f t="shared" si="32"/>
        <v>3437.5</v>
      </c>
      <c r="BU20" s="65">
        <f t="shared" si="32"/>
        <v>3437.5</v>
      </c>
      <c r="BV20" s="65">
        <f t="shared" si="32"/>
        <v>3437.5</v>
      </c>
      <c r="BW20" s="65">
        <f t="shared" si="32"/>
        <v>3437.5</v>
      </c>
      <c r="BX20" s="65">
        <f t="shared" si="32"/>
        <v>3437.5</v>
      </c>
      <c r="BY20" s="65">
        <f t="shared" si="32"/>
        <v>3437.5</v>
      </c>
      <c r="BZ20" s="65">
        <f t="shared" si="32"/>
        <v>3437.5</v>
      </c>
      <c r="CA20" s="65">
        <f t="shared" si="32"/>
        <v>3437.5</v>
      </c>
      <c r="CB20" s="65">
        <f t="shared" si="32"/>
        <v>3437.5</v>
      </c>
      <c r="CC20" s="65">
        <f t="shared" si="32"/>
        <v>3437.5</v>
      </c>
      <c r="CD20" s="65">
        <f t="shared" si="32"/>
        <v>3437.5</v>
      </c>
      <c r="CE20" s="65">
        <f t="shared" si="32"/>
        <v>3437.5</v>
      </c>
      <c r="CF20" s="65">
        <f t="array" ref="CF20">((index(Setup!$14:$14 ,match(CF$12,Setup!$18:$18,0))=$E$8)*$J20+(index(Setup!$14:$14 ,match(CF$12,Setup!$18:$18,0))=$E$9)*$K20)*if($E20= "Consultant",$H20, $F20 * (1+$I20))*L20</f>
        <v>0</v>
      </c>
      <c r="CG20" s="65">
        <f t="array" ref="CG20">((index(Setup!$14:$14 ,match(CG$12,Setup!$18:$18,0))=$E$8)*$J20+(index(Setup!$14:$14 ,match(CG$12,Setup!$18:$18,0))=$E$9)*$K20)*if($E20= "Consultant",$H20, $F20 * (1+$I20))*M20</f>
        <v>0</v>
      </c>
      <c r="CH20" s="65">
        <f t="array" ref="CH20">((index(Setup!$14:$14 ,match(CH$12,Setup!$18:$18,0))=$E$8)*$J20+(index(Setup!$14:$14 ,match(CH$12,Setup!$18:$18,0))=$E$9)*$K20)*if($E20= "Consultant",$H20, $F20 * (1+$I20))*N20</f>
        <v>0</v>
      </c>
      <c r="CI20" s="65">
        <f t="array" ref="CI20">((index(Setup!$14:$14 ,match(CI$12,Setup!$18:$18,0))=$E$8)*$J20+(index(Setup!$14:$14 ,match(CI$12,Setup!$18:$18,0))=$E$9)*$K20)*if($E20= "Consultant",$H20, $F20 * (1+$I20))*O20</f>
        <v>0</v>
      </c>
      <c r="CJ20" s="65">
        <f t="array" ref="CJ20">((index(Setup!$14:$14 ,match(CJ$12,Setup!$18:$18,0))=$E$8)*$J20+(index(Setup!$14:$14 ,match(CJ$12,Setup!$18:$18,0))=$E$9)*$K20)*if($E20= "Consultant",$H20, $F20 * (1+$I20))*P20</f>
        <v>3162.5</v>
      </c>
      <c r="CK20" s="65">
        <f t="array" ref="CK20">((index(Setup!$14:$14 ,match(CK$12,Setup!$18:$18,0))=$E$8)*$J20+(index(Setup!$14:$14 ,match(CK$12,Setup!$18:$18,0))=$E$9)*$K20)*if($E20= "Consultant",$H20, $F20 * (1+$I20))*Q20</f>
        <v>0</v>
      </c>
      <c r="CL20" s="65">
        <f t="array" ref="CL20">((index(Setup!$14:$14 ,match(CL$12,Setup!$18:$18,0))=$E$8)*$J20+(index(Setup!$14:$14 ,match(CL$12,Setup!$18:$18,0))=$E$9)*$K20)*if($E20= "Consultant",$H20, $F20 * (1+$I20))*R20</f>
        <v>0</v>
      </c>
      <c r="CM20" s="65">
        <f t="array" ref="CM20">((index(Setup!$14:$14 ,match(CM$12,Setup!$18:$18,0))=$E$8)*$J20+(index(Setup!$14:$14 ,match(CM$12,Setup!$18:$18,0))=$E$9)*$K20)*if($E20= "Consultant",$H20, $F20 * (1+$I20))*S20</f>
        <v>0</v>
      </c>
      <c r="CN20" s="65">
        <f t="array" ref="CN20">((index(Setup!$14:$14 ,match(CN$12,Setup!$18:$18,0))=$E$8)*$J20+(index(Setup!$14:$14 ,match(CN$12,Setup!$18:$18,0))=$E$9)*$K20)*if($E20= "Consultant",$H20, $F20 * (1+$I20))*T20</f>
        <v>0</v>
      </c>
      <c r="CO20" s="65">
        <f t="array" ref="CO20">((index(Setup!$14:$14 ,match(CO$12,Setup!$18:$18,0))=$E$8)*$J20+(index(Setup!$14:$14 ,match(CO$12,Setup!$18:$18,0))=$E$9)*$K20)*if($E20= "Consultant",$H20, $F20 * (1+$I20))*U20</f>
        <v>0</v>
      </c>
      <c r="CP20" s="65">
        <f t="array" ref="CP20">((index(Setup!$14:$14 ,match(CP$12,Setup!$18:$18,0))=$E$8)*$J20+(index(Setup!$14:$14 ,match(CP$12,Setup!$18:$18,0))=$E$9)*$K20)*if($E20= "Consultant",$H20, $F20 * (1+$I20))*V20</f>
        <v>0</v>
      </c>
      <c r="CQ20" s="65">
        <f t="array" ref="CQ20">((index(Setup!$14:$14 ,match(CQ$12,Setup!$18:$18,0))=$E$8)*$J20+(index(Setup!$14:$14 ,match(CQ$12,Setup!$18:$18,0))=$E$9)*$K20)*if($E20= "Consultant",$H20, $F20 * (1+$I20))*W20</f>
        <v>3437.5</v>
      </c>
      <c r="CR20" s="65">
        <f t="array" ref="CR20">((index(Setup!$14:$14 ,match(CR$12,Setup!$18:$18,0))=$E$8)*$J20+(index(Setup!$14:$14 ,match(CR$12,Setup!$18:$18,0))=$E$9)*$K20)*if($E20= "Consultant",$H20, $F20 * (1+$I20))*X20</f>
        <v>0</v>
      </c>
      <c r="CS20" s="65">
        <f t="array" ref="CS20">((index(Setup!$14:$14 ,match(CS$12,Setup!$18:$18,0))=$E$8)*$J20+(index(Setup!$14:$14 ,match(CS$12,Setup!$18:$18,0))=$E$9)*$K20)*if($E20= "Consultant",$H20, $F20 * (1+$I20))*Y20</f>
        <v>0</v>
      </c>
      <c r="CT20" s="65">
        <f t="array" ref="CT20">((index(Setup!$14:$14 ,match(CT$12,Setup!$18:$18,0))=$E$8)*$J20+(index(Setup!$14:$14 ,match(CT$12,Setup!$18:$18,0))=$E$9)*$K20)*if($E20= "Consultant",$H20, $F20 * (1+$I20))*Z20</f>
        <v>0</v>
      </c>
      <c r="CU20" s="65">
        <f t="array" ref="CU20">((index(Setup!$14:$14 ,match(CU$12,Setup!$18:$18,0))=$E$8)*$J20+(index(Setup!$14:$14 ,match(CU$12,Setup!$18:$18,0))=$E$9)*$K20)*if($E20= "Consultant",$H20, $F20 * (1+$I20))*AA20</f>
        <v>0</v>
      </c>
      <c r="CV20" s="65">
        <f t="array" ref="CV20">((index(Setup!$14:$14 ,match(CV$12,Setup!$18:$18,0))=$E$8)*$J20+(index(Setup!$14:$14 ,match(CV$12,Setup!$18:$18,0))=$E$9)*$K20)*if($E20= "Consultant",$H20, $F20 * (1+$I20))*AB20</f>
        <v>3162.5</v>
      </c>
      <c r="CW20" s="65">
        <f t="array" ref="CW20">((index(Setup!$14:$14 ,match(CW$12,Setup!$18:$18,0))=$E$8)*$J20+(index(Setup!$14:$14 ,match(CW$12,Setup!$18:$18,0))=$E$9)*$K20)*if($E20= "Consultant",$H20, $F20 * (1+$I20))*AC20</f>
        <v>0</v>
      </c>
      <c r="CX20" s="65">
        <f t="array" ref="CX20">((index(Setup!$14:$14 ,match(CX$12,Setup!$18:$18,0))=$E$8)*$J20+(index(Setup!$14:$14 ,match(CX$12,Setup!$18:$18,0))=$E$9)*$K20)*if($E20= "Consultant",$H20, $F20 * (1+$I20))*AD20</f>
        <v>0</v>
      </c>
      <c r="CY20" s="65">
        <f t="array" ref="CY20">((index(Setup!$14:$14 ,match(CY$12,Setup!$18:$18,0))=$E$8)*$J20+(index(Setup!$14:$14 ,match(CY$12,Setup!$18:$18,0))=$E$9)*$K20)*if($E20= "Consultant",$H20, $F20 * (1+$I20))*AE20</f>
        <v>0</v>
      </c>
      <c r="CZ20" s="65">
        <f t="array" ref="CZ20">((index(Setup!$14:$14 ,match(CZ$12,Setup!$18:$18,0))=$E$8)*$J20+(index(Setup!$14:$14 ,match(CZ$12,Setup!$18:$18,0))=$E$9)*$K20)*if($E20= "Consultant",$H20, $F20 * (1+$I20))*AF20</f>
        <v>0</v>
      </c>
      <c r="DA20" s="65">
        <f t="array" ref="DA20">((index(Setup!$14:$14 ,match(DA$12,Setup!$18:$18,0))=$E$8)*$J20+(index(Setup!$14:$14 ,match(DA$12,Setup!$18:$18,0))=$E$9)*$K20)*if($E20= "Consultant",$H20, $F20 * (1+$I20))*AG20</f>
        <v>0</v>
      </c>
      <c r="DB20" s="65">
        <f t="array" ref="DB20">((index(Setup!$14:$14 ,match(DB$12,Setup!$18:$18,0))=$E$8)*$J20+(index(Setup!$14:$14 ,match(DB$12,Setup!$18:$18,0))=$E$9)*$K20)*if($E20= "Consultant",$H20, $F20 * (1+$I20))*AH20</f>
        <v>0</v>
      </c>
      <c r="DC20" s="65">
        <f t="array" ref="DC20">((index(Setup!$14:$14 ,match(DC$12,Setup!$18:$18,0))=$E$8)*$J20+(index(Setup!$14:$14 ,match(DC$12,Setup!$18:$18,0))=$E$9)*$K20)*if($E20= "Consultant",$H20, $F20 * (1+$I20))*AI20</f>
        <v>3437.5</v>
      </c>
      <c r="DD20" s="65">
        <f t="array" ref="DD20">((index(Setup!$14:$14 ,match(DD$12,Setup!$18:$18,0))=$E$8)*$J20+(index(Setup!$14:$14 ,match(DD$12,Setup!$18:$18,0))=$E$9)*$K20)*if($E20= "Consultant",$H20, $F20 * (1+$I20))*AJ20</f>
        <v>0</v>
      </c>
      <c r="DE20" s="65">
        <f t="array" ref="DE20">((index(Setup!$14:$14 ,match(DE$12,Setup!$18:$18,0))=$E$8)*$J20+(index(Setup!$14:$14 ,match(DE$12,Setup!$18:$18,0))=$E$9)*$K20)*if($E20= "Consultant",$H20, $F20 * (1+$I20))*AK20</f>
        <v>0</v>
      </c>
      <c r="DF20" s="65">
        <f t="array" ref="DF20">((index(Setup!$14:$14 ,match(DF$12,Setup!$18:$18,0))=$E$8)*$J20+(index(Setup!$14:$14 ,match(DF$12,Setup!$18:$18,0))=$E$9)*$K20)*if($E20= "Consultant",$H20, $F20 * (1+$I20))*AL20</f>
        <v>0</v>
      </c>
      <c r="DG20" s="65">
        <f t="array" ref="DG20">((index(Setup!$14:$14 ,match(DG$12,Setup!$18:$18,0))=$E$8)*$J20+(index(Setup!$14:$14 ,match(DG$12,Setup!$18:$18,0))=$E$9)*$K20)*if($E20= "Consultant",$H20, $F20 * (1+$I20))*AM20</f>
        <v>0</v>
      </c>
      <c r="DH20" s="65">
        <f t="array" ref="DH20">((index(Setup!$14:$14 ,match(DH$12,Setup!$18:$18,0))=$E$8)*$J20+(index(Setup!$14:$14 ,match(DH$12,Setup!$18:$18,0))=$E$9)*$K20)*if($E20= "Consultant",$H20, $F20 * (1+$I20))*AN20</f>
        <v>3162.5</v>
      </c>
      <c r="DI20" s="65">
        <f t="array" ref="DI20">((index(Setup!$14:$14 ,match(DI$12,Setup!$18:$18,0))=$E$8)*$J20+(index(Setup!$14:$14 ,match(DI$12,Setup!$18:$18,0))=$E$9)*$K20)*if($E20= "Consultant",$H20, $F20 * (1+$I20))*AO20</f>
        <v>0</v>
      </c>
      <c r="DJ20" s="65">
        <f t="array" ref="DJ20">((index(Setup!$14:$14 ,match(DJ$12,Setup!$18:$18,0))=$E$8)*$J20+(index(Setup!$14:$14 ,match(DJ$12,Setup!$18:$18,0))=$E$9)*$K20)*if($E20= "Consultant",$H20, $F20 * (1+$I20))*AP20</f>
        <v>0</v>
      </c>
      <c r="DK20" s="65">
        <f t="array" ref="DK20">((index(Setup!$14:$14 ,match(DK$12,Setup!$18:$18,0))=$E$8)*$J20+(index(Setup!$14:$14 ,match(DK$12,Setup!$18:$18,0))=$E$9)*$K20)*if($E20= "Consultant",$H20, $F20 * (1+$I20))*AQ20</f>
        <v>0</v>
      </c>
      <c r="DL20" s="65">
        <f t="array" ref="DL20">((index(Setup!$14:$14 ,match(DL$12,Setup!$18:$18,0))=$E$8)*$J20+(index(Setup!$14:$14 ,match(DL$12,Setup!$18:$18,0))=$E$9)*$K20)*if($E20= "Consultant",$H20, $F20 * (1+$I20))*AR20</f>
        <v>0</v>
      </c>
      <c r="DM20" s="65">
        <f t="array" ref="DM20">((index(Setup!$14:$14 ,match(DM$12,Setup!$18:$18,0))=$E$8)*$J20+(index(Setup!$14:$14 ,match(DM$12,Setup!$18:$18,0))=$E$9)*$K20)*if($E20= "Consultant",$H20, $F20 * (1+$I20))*AS20</f>
        <v>0</v>
      </c>
      <c r="DN20" s="65">
        <f t="array" ref="DN20">((index(Setup!$14:$14 ,match(DN$12,Setup!$18:$18,0))=$E$8)*$J20+(index(Setup!$14:$14 ,match(DN$12,Setup!$18:$18,0))=$E$9)*$K20)*if($E20= "Consultant",$H20, $F20 * (1+$I20))*AT20</f>
        <v>0</v>
      </c>
      <c r="DO20" s="65">
        <f t="array" ref="DO20">((index(Setup!$14:$14 ,match(DO$12,Setup!$18:$18,0))=$E$8)*$J20+(index(Setup!$14:$14 ,match(DO$12,Setup!$18:$18,0))=$E$9)*$K20)*if($E20= "Consultant",$H20, $F20 * (1+$I20))*AU20</f>
        <v>3437.5</v>
      </c>
      <c r="DP20" s="65">
        <f t="shared" ref="DP20:EY20" si="33">$G20*L20</f>
        <v>0</v>
      </c>
      <c r="DQ20" s="65">
        <f t="shared" si="33"/>
        <v>0</v>
      </c>
      <c r="DR20" s="65">
        <f t="shared" si="33"/>
        <v>0</v>
      </c>
      <c r="DS20" s="65">
        <f t="shared" si="33"/>
        <v>500</v>
      </c>
      <c r="DT20" s="65">
        <f t="shared" si="33"/>
        <v>500</v>
      </c>
      <c r="DU20" s="65">
        <f t="shared" si="33"/>
        <v>500</v>
      </c>
      <c r="DV20" s="65">
        <f t="shared" si="33"/>
        <v>500</v>
      </c>
      <c r="DW20" s="65">
        <f t="shared" si="33"/>
        <v>500</v>
      </c>
      <c r="DX20" s="65">
        <f t="shared" si="33"/>
        <v>500</v>
      </c>
      <c r="DY20" s="65">
        <f t="shared" si="33"/>
        <v>500</v>
      </c>
      <c r="DZ20" s="65">
        <f t="shared" si="33"/>
        <v>500</v>
      </c>
      <c r="EA20" s="65">
        <f t="shared" si="33"/>
        <v>500</v>
      </c>
      <c r="EB20" s="65">
        <f t="shared" si="33"/>
        <v>500</v>
      </c>
      <c r="EC20" s="65">
        <f t="shared" si="33"/>
        <v>500</v>
      </c>
      <c r="ED20" s="65">
        <f t="shared" si="33"/>
        <v>500</v>
      </c>
      <c r="EE20" s="65">
        <f t="shared" si="33"/>
        <v>500</v>
      </c>
      <c r="EF20" s="65">
        <f t="shared" si="33"/>
        <v>500</v>
      </c>
      <c r="EG20" s="65">
        <f t="shared" si="33"/>
        <v>500</v>
      </c>
      <c r="EH20" s="65">
        <f t="shared" si="33"/>
        <v>500</v>
      </c>
      <c r="EI20" s="65">
        <f t="shared" si="33"/>
        <v>500</v>
      </c>
      <c r="EJ20" s="65">
        <f t="shared" si="33"/>
        <v>500</v>
      </c>
      <c r="EK20" s="65">
        <f t="shared" si="33"/>
        <v>500</v>
      </c>
      <c r="EL20" s="65">
        <f t="shared" si="33"/>
        <v>500</v>
      </c>
      <c r="EM20" s="65">
        <f t="shared" si="33"/>
        <v>500</v>
      </c>
      <c r="EN20" s="65">
        <f t="shared" si="33"/>
        <v>500</v>
      </c>
      <c r="EO20" s="65">
        <f t="shared" si="33"/>
        <v>500</v>
      </c>
      <c r="EP20" s="65">
        <f t="shared" si="33"/>
        <v>500</v>
      </c>
      <c r="EQ20" s="65">
        <f t="shared" si="33"/>
        <v>500</v>
      </c>
      <c r="ER20" s="65">
        <f t="shared" si="33"/>
        <v>500</v>
      </c>
      <c r="ES20" s="65">
        <f t="shared" si="33"/>
        <v>500</v>
      </c>
      <c r="ET20" s="65">
        <f t="shared" si="33"/>
        <v>500</v>
      </c>
      <c r="EU20" s="65">
        <f t="shared" si="33"/>
        <v>500</v>
      </c>
      <c r="EV20" s="65">
        <f t="shared" si="33"/>
        <v>500</v>
      </c>
      <c r="EW20" s="65">
        <f t="shared" si="33"/>
        <v>500</v>
      </c>
      <c r="EX20" s="65">
        <f t="shared" si="33"/>
        <v>500</v>
      </c>
      <c r="EY20" s="65">
        <f t="shared" si="33"/>
        <v>500</v>
      </c>
      <c r="EZ20" s="65">
        <f t="shared" ref="EZ20:GI20" si="34">AV20+CF20+DP20</f>
        <v>0</v>
      </c>
      <c r="FA20" s="65">
        <f t="shared" si="34"/>
        <v>0</v>
      </c>
      <c r="FB20" s="65">
        <f t="shared" si="34"/>
        <v>0</v>
      </c>
      <c r="FC20" s="65">
        <f t="shared" si="34"/>
        <v>3937.5</v>
      </c>
      <c r="FD20" s="65">
        <f t="shared" si="34"/>
        <v>7100</v>
      </c>
      <c r="FE20" s="65">
        <f t="shared" si="34"/>
        <v>3937.5</v>
      </c>
      <c r="FF20" s="65">
        <f t="shared" si="34"/>
        <v>3937.5</v>
      </c>
      <c r="FG20" s="65">
        <f t="shared" si="34"/>
        <v>3937.5</v>
      </c>
      <c r="FH20" s="65">
        <f t="shared" si="34"/>
        <v>3937.5</v>
      </c>
      <c r="FI20" s="65">
        <f t="shared" si="34"/>
        <v>3937.5</v>
      </c>
      <c r="FJ20" s="65">
        <f t="shared" si="34"/>
        <v>3937.5</v>
      </c>
      <c r="FK20" s="65">
        <f t="shared" si="34"/>
        <v>7375</v>
      </c>
      <c r="FL20" s="65">
        <f t="shared" si="34"/>
        <v>3937.5</v>
      </c>
      <c r="FM20" s="65">
        <f t="shared" si="34"/>
        <v>3937.5</v>
      </c>
      <c r="FN20" s="65">
        <f t="shared" si="34"/>
        <v>3937.5</v>
      </c>
      <c r="FO20" s="65">
        <f t="shared" si="34"/>
        <v>3937.5</v>
      </c>
      <c r="FP20" s="65">
        <f t="shared" si="34"/>
        <v>7100</v>
      </c>
      <c r="FQ20" s="65">
        <f t="shared" si="34"/>
        <v>3937.5</v>
      </c>
      <c r="FR20" s="65">
        <f t="shared" si="34"/>
        <v>3937.5</v>
      </c>
      <c r="FS20" s="65">
        <f t="shared" si="34"/>
        <v>3937.5</v>
      </c>
      <c r="FT20" s="65">
        <f t="shared" si="34"/>
        <v>3937.5</v>
      </c>
      <c r="FU20" s="65">
        <f t="shared" si="34"/>
        <v>3937.5</v>
      </c>
      <c r="FV20" s="65">
        <f t="shared" si="34"/>
        <v>3937.5</v>
      </c>
      <c r="FW20" s="65">
        <f t="shared" si="34"/>
        <v>7375</v>
      </c>
      <c r="FX20" s="65">
        <f t="shared" si="34"/>
        <v>3937.5</v>
      </c>
      <c r="FY20" s="65">
        <f t="shared" si="34"/>
        <v>3937.5</v>
      </c>
      <c r="FZ20" s="65">
        <f t="shared" si="34"/>
        <v>3937.5</v>
      </c>
      <c r="GA20" s="65">
        <f t="shared" si="34"/>
        <v>3937.5</v>
      </c>
      <c r="GB20" s="65">
        <f t="shared" si="34"/>
        <v>7100</v>
      </c>
      <c r="GC20" s="65">
        <f t="shared" si="34"/>
        <v>3937.5</v>
      </c>
      <c r="GD20" s="65">
        <f t="shared" si="34"/>
        <v>3937.5</v>
      </c>
      <c r="GE20" s="65">
        <f t="shared" si="34"/>
        <v>3937.5</v>
      </c>
      <c r="GF20" s="65">
        <f t="shared" si="34"/>
        <v>3937.5</v>
      </c>
      <c r="GG20" s="65">
        <f t="shared" si="34"/>
        <v>3937.5</v>
      </c>
      <c r="GH20" s="65">
        <f t="shared" si="34"/>
        <v>3937.5</v>
      </c>
      <c r="GI20" s="65">
        <f t="shared" si="34"/>
        <v>7375</v>
      </c>
      <c r="GJ20" s="65">
        <f t="shared" ref="GJ20:HS20" si="35">(if($E20= "Consultant",$H20, $F20 * (1+$I20))*L20*(12+$J20+$K20)/12)+DP20</f>
        <v>0</v>
      </c>
      <c r="GK20" s="65">
        <f t="shared" si="35"/>
        <v>0</v>
      </c>
      <c r="GL20" s="65">
        <f t="shared" si="35"/>
        <v>0</v>
      </c>
      <c r="GM20" s="65">
        <f t="shared" si="35"/>
        <v>4487.5</v>
      </c>
      <c r="GN20" s="65">
        <f t="shared" si="35"/>
        <v>4487.5</v>
      </c>
      <c r="GO20" s="65">
        <f t="shared" si="35"/>
        <v>4487.5</v>
      </c>
      <c r="GP20" s="65">
        <f t="shared" si="35"/>
        <v>4487.5</v>
      </c>
      <c r="GQ20" s="65">
        <f t="shared" si="35"/>
        <v>4487.5</v>
      </c>
      <c r="GR20" s="65">
        <f t="shared" si="35"/>
        <v>4487.5</v>
      </c>
      <c r="GS20" s="65">
        <f t="shared" si="35"/>
        <v>4487.5</v>
      </c>
      <c r="GT20" s="65">
        <f t="shared" si="35"/>
        <v>4487.5</v>
      </c>
      <c r="GU20" s="65">
        <f t="shared" si="35"/>
        <v>4487.5</v>
      </c>
      <c r="GV20" s="65">
        <f t="shared" si="35"/>
        <v>4487.5</v>
      </c>
      <c r="GW20" s="65">
        <f t="shared" si="35"/>
        <v>4487.5</v>
      </c>
      <c r="GX20" s="65">
        <f t="shared" si="35"/>
        <v>4487.5</v>
      </c>
      <c r="GY20" s="65">
        <f t="shared" si="35"/>
        <v>4487.5</v>
      </c>
      <c r="GZ20" s="65">
        <f t="shared" si="35"/>
        <v>4487.5</v>
      </c>
      <c r="HA20" s="65">
        <f t="shared" si="35"/>
        <v>4487.5</v>
      </c>
      <c r="HB20" s="65">
        <f t="shared" si="35"/>
        <v>4487.5</v>
      </c>
      <c r="HC20" s="65">
        <f t="shared" si="35"/>
        <v>4487.5</v>
      </c>
      <c r="HD20" s="65">
        <f t="shared" si="35"/>
        <v>4487.5</v>
      </c>
      <c r="HE20" s="65">
        <f t="shared" si="35"/>
        <v>4487.5</v>
      </c>
      <c r="HF20" s="65">
        <f t="shared" si="35"/>
        <v>4487.5</v>
      </c>
      <c r="HG20" s="65">
        <f t="shared" si="35"/>
        <v>4487.5</v>
      </c>
      <c r="HH20" s="65">
        <f t="shared" si="35"/>
        <v>4487.5</v>
      </c>
      <c r="HI20" s="65">
        <f t="shared" si="35"/>
        <v>4487.5</v>
      </c>
      <c r="HJ20" s="65">
        <f t="shared" si="35"/>
        <v>4487.5</v>
      </c>
      <c r="HK20" s="65">
        <f t="shared" si="35"/>
        <v>4487.5</v>
      </c>
      <c r="HL20" s="65">
        <f t="shared" si="35"/>
        <v>4487.5</v>
      </c>
      <c r="HM20" s="65">
        <f t="shared" si="35"/>
        <v>4487.5</v>
      </c>
      <c r="HN20" s="65">
        <f t="shared" si="35"/>
        <v>4487.5</v>
      </c>
      <c r="HO20" s="65">
        <f t="shared" si="35"/>
        <v>4487.5</v>
      </c>
      <c r="HP20" s="65">
        <f t="shared" si="35"/>
        <v>4487.5</v>
      </c>
      <c r="HQ20" s="65">
        <f t="shared" si="35"/>
        <v>4487.5</v>
      </c>
      <c r="HR20" s="65">
        <f t="shared" si="35"/>
        <v>4487.5</v>
      </c>
      <c r="HS20" s="65">
        <f t="shared" si="35"/>
        <v>4487.5</v>
      </c>
    </row>
    <row r="21">
      <c r="B21" s="64"/>
      <c r="C21" s="64"/>
      <c r="D21" s="63"/>
      <c r="E21" s="63"/>
      <c r="F21" s="64"/>
      <c r="G21" s="64"/>
      <c r="H21" s="64"/>
      <c r="I21" s="63" t="str">
        <f t="shared" si="5"/>
        <v/>
      </c>
      <c r="J21" s="63" t="str">
        <f t="shared" si="6"/>
        <v/>
      </c>
      <c r="K21" s="63" t="str">
        <f t="shared" si="7"/>
        <v/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5">
        <f t="shared" ref="AV21:CE21" si="36">if($E21= "Consultant",$H21, $F21 * (1+$I21))*L21</f>
        <v>0</v>
      </c>
      <c r="AW21" s="65">
        <f t="shared" si="36"/>
        <v>0</v>
      </c>
      <c r="AX21" s="65">
        <f t="shared" si="36"/>
        <v>0</v>
      </c>
      <c r="AY21" s="65">
        <f t="shared" si="36"/>
        <v>0</v>
      </c>
      <c r="AZ21" s="65">
        <f t="shared" si="36"/>
        <v>0</v>
      </c>
      <c r="BA21" s="65">
        <f t="shared" si="36"/>
        <v>0</v>
      </c>
      <c r="BB21" s="65">
        <f t="shared" si="36"/>
        <v>0</v>
      </c>
      <c r="BC21" s="65">
        <f t="shared" si="36"/>
        <v>0</v>
      </c>
      <c r="BD21" s="65">
        <f t="shared" si="36"/>
        <v>0</v>
      </c>
      <c r="BE21" s="65">
        <f t="shared" si="36"/>
        <v>0</v>
      </c>
      <c r="BF21" s="65">
        <f t="shared" si="36"/>
        <v>0</v>
      </c>
      <c r="BG21" s="65">
        <f t="shared" si="36"/>
        <v>0</v>
      </c>
      <c r="BH21" s="65">
        <f t="shared" si="36"/>
        <v>0</v>
      </c>
      <c r="BI21" s="65">
        <f t="shared" si="36"/>
        <v>0</v>
      </c>
      <c r="BJ21" s="65">
        <f t="shared" si="36"/>
        <v>0</v>
      </c>
      <c r="BK21" s="65">
        <f t="shared" si="36"/>
        <v>0</v>
      </c>
      <c r="BL21" s="65">
        <f t="shared" si="36"/>
        <v>0</v>
      </c>
      <c r="BM21" s="65">
        <f t="shared" si="36"/>
        <v>0</v>
      </c>
      <c r="BN21" s="65">
        <f t="shared" si="36"/>
        <v>0</v>
      </c>
      <c r="BO21" s="65">
        <f t="shared" si="36"/>
        <v>0</v>
      </c>
      <c r="BP21" s="65">
        <f t="shared" si="36"/>
        <v>0</v>
      </c>
      <c r="BQ21" s="65">
        <f t="shared" si="36"/>
        <v>0</v>
      </c>
      <c r="BR21" s="65">
        <f t="shared" si="36"/>
        <v>0</v>
      </c>
      <c r="BS21" s="65">
        <f t="shared" si="36"/>
        <v>0</v>
      </c>
      <c r="BT21" s="65">
        <f t="shared" si="36"/>
        <v>0</v>
      </c>
      <c r="BU21" s="65">
        <f t="shared" si="36"/>
        <v>0</v>
      </c>
      <c r="BV21" s="65">
        <f t="shared" si="36"/>
        <v>0</v>
      </c>
      <c r="BW21" s="65">
        <f t="shared" si="36"/>
        <v>0</v>
      </c>
      <c r="BX21" s="65">
        <f t="shared" si="36"/>
        <v>0</v>
      </c>
      <c r="BY21" s="65">
        <f t="shared" si="36"/>
        <v>0</v>
      </c>
      <c r="BZ21" s="65">
        <f t="shared" si="36"/>
        <v>0</v>
      </c>
      <c r="CA21" s="65">
        <f t="shared" si="36"/>
        <v>0</v>
      </c>
      <c r="CB21" s="65">
        <f t="shared" si="36"/>
        <v>0</v>
      </c>
      <c r="CC21" s="65">
        <f t="shared" si="36"/>
        <v>0</v>
      </c>
      <c r="CD21" s="65">
        <f t="shared" si="36"/>
        <v>0</v>
      </c>
      <c r="CE21" s="65">
        <f t="shared" si="36"/>
        <v>0</v>
      </c>
      <c r="CF21" s="65">
        <f t="array" ref="CF21">((index(Setup!$14:$14 ,match(CF$12,Setup!$18:$18,0))=$E$8)*$J21+(index(Setup!$14:$14 ,match(CF$12,Setup!$18:$18,0))=$E$9)*$K21)*if($E21= "Consultant",$H21, $F21 * (1+$I21))*L21</f>
        <v>0</v>
      </c>
      <c r="CG21" s="65">
        <f t="array" ref="CG21">((index(Setup!$14:$14 ,match(CG$12,Setup!$18:$18,0))=$E$8)*$J21+(index(Setup!$14:$14 ,match(CG$12,Setup!$18:$18,0))=$E$9)*$K21)*if($E21= "Consultant",$H21, $F21 * (1+$I21))*M21</f>
        <v>0</v>
      </c>
      <c r="CH21" s="65">
        <f t="array" ref="CH21">((index(Setup!$14:$14 ,match(CH$12,Setup!$18:$18,0))=$E$8)*$J21+(index(Setup!$14:$14 ,match(CH$12,Setup!$18:$18,0))=$E$9)*$K21)*if($E21= "Consultant",$H21, $F21 * (1+$I21))*N21</f>
        <v>0</v>
      </c>
      <c r="CI21" s="65">
        <f t="array" ref="CI21">((index(Setup!$14:$14 ,match(CI$12,Setup!$18:$18,0))=$E$8)*$J21+(index(Setup!$14:$14 ,match(CI$12,Setup!$18:$18,0))=$E$9)*$K21)*if($E21= "Consultant",$H21, $F21 * (1+$I21))*O21</f>
        <v>0</v>
      </c>
      <c r="CJ21" s="65">
        <f t="array" ref="CJ21">((index(Setup!$14:$14 ,match(CJ$12,Setup!$18:$18,0))=$E$8)*$J21+(index(Setup!$14:$14 ,match(CJ$12,Setup!$18:$18,0))=$E$9)*$K21)*if($E21= "Consultant",$H21, $F21 * (1+$I21))*P21</f>
        <v>0</v>
      </c>
      <c r="CK21" s="65">
        <f t="array" ref="CK21">((index(Setup!$14:$14 ,match(CK$12,Setup!$18:$18,0))=$E$8)*$J21+(index(Setup!$14:$14 ,match(CK$12,Setup!$18:$18,0))=$E$9)*$K21)*if($E21= "Consultant",$H21, $F21 * (1+$I21))*Q21</f>
        <v>0</v>
      </c>
      <c r="CL21" s="65">
        <f t="array" ref="CL21">((index(Setup!$14:$14 ,match(CL$12,Setup!$18:$18,0))=$E$8)*$J21+(index(Setup!$14:$14 ,match(CL$12,Setup!$18:$18,0))=$E$9)*$K21)*if($E21= "Consultant",$H21, $F21 * (1+$I21))*R21</f>
        <v>0</v>
      </c>
      <c r="CM21" s="65">
        <f t="array" ref="CM21">((index(Setup!$14:$14 ,match(CM$12,Setup!$18:$18,0))=$E$8)*$J21+(index(Setup!$14:$14 ,match(CM$12,Setup!$18:$18,0))=$E$9)*$K21)*if($E21= "Consultant",$H21, $F21 * (1+$I21))*S21</f>
        <v>0</v>
      </c>
      <c r="CN21" s="65">
        <f t="array" ref="CN21">((index(Setup!$14:$14 ,match(CN$12,Setup!$18:$18,0))=$E$8)*$J21+(index(Setup!$14:$14 ,match(CN$12,Setup!$18:$18,0))=$E$9)*$K21)*if($E21= "Consultant",$H21, $F21 * (1+$I21))*T21</f>
        <v>0</v>
      </c>
      <c r="CO21" s="65">
        <f t="array" ref="CO21">((index(Setup!$14:$14 ,match(CO$12,Setup!$18:$18,0))=$E$8)*$J21+(index(Setup!$14:$14 ,match(CO$12,Setup!$18:$18,0))=$E$9)*$K21)*if($E21= "Consultant",$H21, $F21 * (1+$I21))*U21</f>
        <v>0</v>
      </c>
      <c r="CP21" s="65">
        <f t="array" ref="CP21">((index(Setup!$14:$14 ,match(CP$12,Setup!$18:$18,0))=$E$8)*$J21+(index(Setup!$14:$14 ,match(CP$12,Setup!$18:$18,0))=$E$9)*$K21)*if($E21= "Consultant",$H21, $F21 * (1+$I21))*V21</f>
        <v>0</v>
      </c>
      <c r="CQ21" s="65">
        <f t="array" ref="CQ21">((index(Setup!$14:$14 ,match(CQ$12,Setup!$18:$18,0))=$E$8)*$J21+(index(Setup!$14:$14 ,match(CQ$12,Setup!$18:$18,0))=$E$9)*$K21)*if($E21= "Consultant",$H21, $F21 * (1+$I21))*W21</f>
        <v>0</v>
      </c>
      <c r="CR21" s="65">
        <f t="array" ref="CR21">((index(Setup!$14:$14 ,match(CR$12,Setup!$18:$18,0))=$E$8)*$J21+(index(Setup!$14:$14 ,match(CR$12,Setup!$18:$18,0))=$E$9)*$K21)*if($E21= "Consultant",$H21, $F21 * (1+$I21))*X21</f>
        <v>0</v>
      </c>
      <c r="CS21" s="65">
        <f t="array" ref="CS21">((index(Setup!$14:$14 ,match(CS$12,Setup!$18:$18,0))=$E$8)*$J21+(index(Setup!$14:$14 ,match(CS$12,Setup!$18:$18,0))=$E$9)*$K21)*if($E21= "Consultant",$H21, $F21 * (1+$I21))*Y21</f>
        <v>0</v>
      </c>
      <c r="CT21" s="65">
        <f t="array" ref="CT21">((index(Setup!$14:$14 ,match(CT$12,Setup!$18:$18,0))=$E$8)*$J21+(index(Setup!$14:$14 ,match(CT$12,Setup!$18:$18,0))=$E$9)*$K21)*if($E21= "Consultant",$H21, $F21 * (1+$I21))*Z21</f>
        <v>0</v>
      </c>
      <c r="CU21" s="65">
        <f t="array" ref="CU21">((index(Setup!$14:$14 ,match(CU$12,Setup!$18:$18,0))=$E$8)*$J21+(index(Setup!$14:$14 ,match(CU$12,Setup!$18:$18,0))=$E$9)*$K21)*if($E21= "Consultant",$H21, $F21 * (1+$I21))*AA21</f>
        <v>0</v>
      </c>
      <c r="CV21" s="65">
        <f t="array" ref="CV21">((index(Setup!$14:$14 ,match(CV$12,Setup!$18:$18,0))=$E$8)*$J21+(index(Setup!$14:$14 ,match(CV$12,Setup!$18:$18,0))=$E$9)*$K21)*if($E21= "Consultant",$H21, $F21 * (1+$I21))*AB21</f>
        <v>0</v>
      </c>
      <c r="CW21" s="65">
        <f t="array" ref="CW21">((index(Setup!$14:$14 ,match(CW$12,Setup!$18:$18,0))=$E$8)*$J21+(index(Setup!$14:$14 ,match(CW$12,Setup!$18:$18,0))=$E$9)*$K21)*if($E21= "Consultant",$H21, $F21 * (1+$I21))*AC21</f>
        <v>0</v>
      </c>
      <c r="CX21" s="65">
        <f t="array" ref="CX21">((index(Setup!$14:$14 ,match(CX$12,Setup!$18:$18,0))=$E$8)*$J21+(index(Setup!$14:$14 ,match(CX$12,Setup!$18:$18,0))=$E$9)*$K21)*if($E21= "Consultant",$H21, $F21 * (1+$I21))*AD21</f>
        <v>0</v>
      </c>
      <c r="CY21" s="65">
        <f t="array" ref="CY21">((index(Setup!$14:$14 ,match(CY$12,Setup!$18:$18,0))=$E$8)*$J21+(index(Setup!$14:$14 ,match(CY$12,Setup!$18:$18,0))=$E$9)*$K21)*if($E21= "Consultant",$H21, $F21 * (1+$I21))*AE21</f>
        <v>0</v>
      </c>
      <c r="CZ21" s="65">
        <f t="array" ref="CZ21">((index(Setup!$14:$14 ,match(CZ$12,Setup!$18:$18,0))=$E$8)*$J21+(index(Setup!$14:$14 ,match(CZ$12,Setup!$18:$18,0))=$E$9)*$K21)*if($E21= "Consultant",$H21, $F21 * (1+$I21))*AF21</f>
        <v>0</v>
      </c>
      <c r="DA21" s="65">
        <f t="array" ref="DA21">((index(Setup!$14:$14 ,match(DA$12,Setup!$18:$18,0))=$E$8)*$J21+(index(Setup!$14:$14 ,match(DA$12,Setup!$18:$18,0))=$E$9)*$K21)*if($E21= "Consultant",$H21, $F21 * (1+$I21))*AG21</f>
        <v>0</v>
      </c>
      <c r="DB21" s="65">
        <f t="array" ref="DB21">((index(Setup!$14:$14 ,match(DB$12,Setup!$18:$18,0))=$E$8)*$J21+(index(Setup!$14:$14 ,match(DB$12,Setup!$18:$18,0))=$E$9)*$K21)*if($E21= "Consultant",$H21, $F21 * (1+$I21))*AH21</f>
        <v>0</v>
      </c>
      <c r="DC21" s="65">
        <f t="array" ref="DC21">((index(Setup!$14:$14 ,match(DC$12,Setup!$18:$18,0))=$E$8)*$J21+(index(Setup!$14:$14 ,match(DC$12,Setup!$18:$18,0))=$E$9)*$K21)*if($E21= "Consultant",$H21, $F21 * (1+$I21))*AI21</f>
        <v>0</v>
      </c>
      <c r="DD21" s="65">
        <f t="array" ref="DD21">((index(Setup!$14:$14 ,match(DD$12,Setup!$18:$18,0))=$E$8)*$J21+(index(Setup!$14:$14 ,match(DD$12,Setup!$18:$18,0))=$E$9)*$K21)*if($E21= "Consultant",$H21, $F21 * (1+$I21))*AJ21</f>
        <v>0</v>
      </c>
      <c r="DE21" s="65">
        <f t="array" ref="DE21">((index(Setup!$14:$14 ,match(DE$12,Setup!$18:$18,0))=$E$8)*$J21+(index(Setup!$14:$14 ,match(DE$12,Setup!$18:$18,0))=$E$9)*$K21)*if($E21= "Consultant",$H21, $F21 * (1+$I21))*AK21</f>
        <v>0</v>
      </c>
      <c r="DF21" s="65">
        <f t="array" ref="DF21">((index(Setup!$14:$14 ,match(DF$12,Setup!$18:$18,0))=$E$8)*$J21+(index(Setup!$14:$14 ,match(DF$12,Setup!$18:$18,0))=$E$9)*$K21)*if($E21= "Consultant",$H21, $F21 * (1+$I21))*AL21</f>
        <v>0</v>
      </c>
      <c r="DG21" s="65">
        <f t="array" ref="DG21">((index(Setup!$14:$14 ,match(DG$12,Setup!$18:$18,0))=$E$8)*$J21+(index(Setup!$14:$14 ,match(DG$12,Setup!$18:$18,0))=$E$9)*$K21)*if($E21= "Consultant",$H21, $F21 * (1+$I21))*AM21</f>
        <v>0</v>
      </c>
      <c r="DH21" s="65">
        <f t="array" ref="DH21">((index(Setup!$14:$14 ,match(DH$12,Setup!$18:$18,0))=$E$8)*$J21+(index(Setup!$14:$14 ,match(DH$12,Setup!$18:$18,0))=$E$9)*$K21)*if($E21= "Consultant",$H21, $F21 * (1+$I21))*AN21</f>
        <v>0</v>
      </c>
      <c r="DI21" s="65">
        <f t="array" ref="DI21">((index(Setup!$14:$14 ,match(DI$12,Setup!$18:$18,0))=$E$8)*$J21+(index(Setup!$14:$14 ,match(DI$12,Setup!$18:$18,0))=$E$9)*$K21)*if($E21= "Consultant",$H21, $F21 * (1+$I21))*AO21</f>
        <v>0</v>
      </c>
      <c r="DJ21" s="65">
        <f t="array" ref="DJ21">((index(Setup!$14:$14 ,match(DJ$12,Setup!$18:$18,0))=$E$8)*$J21+(index(Setup!$14:$14 ,match(DJ$12,Setup!$18:$18,0))=$E$9)*$K21)*if($E21= "Consultant",$H21, $F21 * (1+$I21))*AP21</f>
        <v>0</v>
      </c>
      <c r="DK21" s="65">
        <f t="array" ref="DK21">((index(Setup!$14:$14 ,match(DK$12,Setup!$18:$18,0))=$E$8)*$J21+(index(Setup!$14:$14 ,match(DK$12,Setup!$18:$18,0))=$E$9)*$K21)*if($E21= "Consultant",$H21, $F21 * (1+$I21))*AQ21</f>
        <v>0</v>
      </c>
      <c r="DL21" s="65">
        <f t="array" ref="DL21">((index(Setup!$14:$14 ,match(DL$12,Setup!$18:$18,0))=$E$8)*$J21+(index(Setup!$14:$14 ,match(DL$12,Setup!$18:$18,0))=$E$9)*$K21)*if($E21= "Consultant",$H21, $F21 * (1+$I21))*AR21</f>
        <v>0</v>
      </c>
      <c r="DM21" s="65">
        <f t="array" ref="DM21">((index(Setup!$14:$14 ,match(DM$12,Setup!$18:$18,0))=$E$8)*$J21+(index(Setup!$14:$14 ,match(DM$12,Setup!$18:$18,0))=$E$9)*$K21)*if($E21= "Consultant",$H21, $F21 * (1+$I21))*AS21</f>
        <v>0</v>
      </c>
      <c r="DN21" s="65">
        <f t="array" ref="DN21">((index(Setup!$14:$14 ,match(DN$12,Setup!$18:$18,0))=$E$8)*$J21+(index(Setup!$14:$14 ,match(DN$12,Setup!$18:$18,0))=$E$9)*$K21)*if($E21= "Consultant",$H21, $F21 * (1+$I21))*AT21</f>
        <v>0</v>
      </c>
      <c r="DO21" s="65">
        <f t="array" ref="DO21">((index(Setup!$14:$14 ,match(DO$12,Setup!$18:$18,0))=$E$8)*$J21+(index(Setup!$14:$14 ,match(DO$12,Setup!$18:$18,0))=$E$9)*$K21)*if($E21= "Consultant",$H21, $F21 * (1+$I21))*AU21</f>
        <v>0</v>
      </c>
      <c r="DP21" s="65">
        <f t="shared" ref="DP21:EY21" si="37">$G21*L21</f>
        <v>0</v>
      </c>
      <c r="DQ21" s="65">
        <f t="shared" si="37"/>
        <v>0</v>
      </c>
      <c r="DR21" s="65">
        <f t="shared" si="37"/>
        <v>0</v>
      </c>
      <c r="DS21" s="65">
        <f t="shared" si="37"/>
        <v>0</v>
      </c>
      <c r="DT21" s="65">
        <f t="shared" si="37"/>
        <v>0</v>
      </c>
      <c r="DU21" s="65">
        <f t="shared" si="37"/>
        <v>0</v>
      </c>
      <c r="DV21" s="65">
        <f t="shared" si="37"/>
        <v>0</v>
      </c>
      <c r="DW21" s="65">
        <f t="shared" si="37"/>
        <v>0</v>
      </c>
      <c r="DX21" s="65">
        <f t="shared" si="37"/>
        <v>0</v>
      </c>
      <c r="DY21" s="65">
        <f t="shared" si="37"/>
        <v>0</v>
      </c>
      <c r="DZ21" s="65">
        <f t="shared" si="37"/>
        <v>0</v>
      </c>
      <c r="EA21" s="65">
        <f t="shared" si="37"/>
        <v>0</v>
      </c>
      <c r="EB21" s="65">
        <f t="shared" si="37"/>
        <v>0</v>
      </c>
      <c r="EC21" s="65">
        <f t="shared" si="37"/>
        <v>0</v>
      </c>
      <c r="ED21" s="65">
        <f t="shared" si="37"/>
        <v>0</v>
      </c>
      <c r="EE21" s="65">
        <f t="shared" si="37"/>
        <v>0</v>
      </c>
      <c r="EF21" s="65">
        <f t="shared" si="37"/>
        <v>0</v>
      </c>
      <c r="EG21" s="65">
        <f t="shared" si="37"/>
        <v>0</v>
      </c>
      <c r="EH21" s="65">
        <f t="shared" si="37"/>
        <v>0</v>
      </c>
      <c r="EI21" s="65">
        <f t="shared" si="37"/>
        <v>0</v>
      </c>
      <c r="EJ21" s="65">
        <f t="shared" si="37"/>
        <v>0</v>
      </c>
      <c r="EK21" s="65">
        <f t="shared" si="37"/>
        <v>0</v>
      </c>
      <c r="EL21" s="65">
        <f t="shared" si="37"/>
        <v>0</v>
      </c>
      <c r="EM21" s="65">
        <f t="shared" si="37"/>
        <v>0</v>
      </c>
      <c r="EN21" s="65">
        <f t="shared" si="37"/>
        <v>0</v>
      </c>
      <c r="EO21" s="65">
        <f t="shared" si="37"/>
        <v>0</v>
      </c>
      <c r="EP21" s="65">
        <f t="shared" si="37"/>
        <v>0</v>
      </c>
      <c r="EQ21" s="65">
        <f t="shared" si="37"/>
        <v>0</v>
      </c>
      <c r="ER21" s="65">
        <f t="shared" si="37"/>
        <v>0</v>
      </c>
      <c r="ES21" s="65">
        <f t="shared" si="37"/>
        <v>0</v>
      </c>
      <c r="ET21" s="65">
        <f t="shared" si="37"/>
        <v>0</v>
      </c>
      <c r="EU21" s="65">
        <f t="shared" si="37"/>
        <v>0</v>
      </c>
      <c r="EV21" s="65">
        <f t="shared" si="37"/>
        <v>0</v>
      </c>
      <c r="EW21" s="65">
        <f t="shared" si="37"/>
        <v>0</v>
      </c>
      <c r="EX21" s="65">
        <f t="shared" si="37"/>
        <v>0</v>
      </c>
      <c r="EY21" s="65">
        <f t="shared" si="37"/>
        <v>0</v>
      </c>
      <c r="EZ21" s="65">
        <f t="shared" ref="EZ21:GI21" si="38">AV21+CF21+DP21</f>
        <v>0</v>
      </c>
      <c r="FA21" s="65">
        <f t="shared" si="38"/>
        <v>0</v>
      </c>
      <c r="FB21" s="65">
        <f t="shared" si="38"/>
        <v>0</v>
      </c>
      <c r="FC21" s="65">
        <f t="shared" si="38"/>
        <v>0</v>
      </c>
      <c r="FD21" s="65">
        <f t="shared" si="38"/>
        <v>0</v>
      </c>
      <c r="FE21" s="65">
        <f t="shared" si="38"/>
        <v>0</v>
      </c>
      <c r="FF21" s="65">
        <f t="shared" si="38"/>
        <v>0</v>
      </c>
      <c r="FG21" s="65">
        <f t="shared" si="38"/>
        <v>0</v>
      </c>
      <c r="FH21" s="65">
        <f t="shared" si="38"/>
        <v>0</v>
      </c>
      <c r="FI21" s="65">
        <f t="shared" si="38"/>
        <v>0</v>
      </c>
      <c r="FJ21" s="65">
        <f t="shared" si="38"/>
        <v>0</v>
      </c>
      <c r="FK21" s="65">
        <f t="shared" si="38"/>
        <v>0</v>
      </c>
      <c r="FL21" s="65">
        <f t="shared" si="38"/>
        <v>0</v>
      </c>
      <c r="FM21" s="65">
        <f t="shared" si="38"/>
        <v>0</v>
      </c>
      <c r="FN21" s="65">
        <f t="shared" si="38"/>
        <v>0</v>
      </c>
      <c r="FO21" s="65">
        <f t="shared" si="38"/>
        <v>0</v>
      </c>
      <c r="FP21" s="65">
        <f t="shared" si="38"/>
        <v>0</v>
      </c>
      <c r="FQ21" s="65">
        <f t="shared" si="38"/>
        <v>0</v>
      </c>
      <c r="FR21" s="65">
        <f t="shared" si="38"/>
        <v>0</v>
      </c>
      <c r="FS21" s="65">
        <f t="shared" si="38"/>
        <v>0</v>
      </c>
      <c r="FT21" s="65">
        <f t="shared" si="38"/>
        <v>0</v>
      </c>
      <c r="FU21" s="65">
        <f t="shared" si="38"/>
        <v>0</v>
      </c>
      <c r="FV21" s="65">
        <f t="shared" si="38"/>
        <v>0</v>
      </c>
      <c r="FW21" s="65">
        <f t="shared" si="38"/>
        <v>0</v>
      </c>
      <c r="FX21" s="65">
        <f t="shared" si="38"/>
        <v>0</v>
      </c>
      <c r="FY21" s="65">
        <f t="shared" si="38"/>
        <v>0</v>
      </c>
      <c r="FZ21" s="65">
        <f t="shared" si="38"/>
        <v>0</v>
      </c>
      <c r="GA21" s="65">
        <f t="shared" si="38"/>
        <v>0</v>
      </c>
      <c r="GB21" s="65">
        <f t="shared" si="38"/>
        <v>0</v>
      </c>
      <c r="GC21" s="65">
        <f t="shared" si="38"/>
        <v>0</v>
      </c>
      <c r="GD21" s="65">
        <f t="shared" si="38"/>
        <v>0</v>
      </c>
      <c r="GE21" s="65">
        <f t="shared" si="38"/>
        <v>0</v>
      </c>
      <c r="GF21" s="65">
        <f t="shared" si="38"/>
        <v>0</v>
      </c>
      <c r="GG21" s="65">
        <f t="shared" si="38"/>
        <v>0</v>
      </c>
      <c r="GH21" s="65">
        <f t="shared" si="38"/>
        <v>0</v>
      </c>
      <c r="GI21" s="65">
        <f t="shared" si="38"/>
        <v>0</v>
      </c>
      <c r="GJ21" s="65">
        <f t="shared" ref="GJ21:HS21" si="39">(if($E21= "Consultant",$H21, $F21 * (1+$I21))*L21*(12+$J21+$K21)/12)+DP21</f>
        <v>0</v>
      </c>
      <c r="GK21" s="65">
        <f t="shared" si="39"/>
        <v>0</v>
      </c>
      <c r="GL21" s="65">
        <f t="shared" si="39"/>
        <v>0</v>
      </c>
      <c r="GM21" s="65">
        <f t="shared" si="39"/>
        <v>0</v>
      </c>
      <c r="GN21" s="65">
        <f t="shared" si="39"/>
        <v>0</v>
      </c>
      <c r="GO21" s="65">
        <f t="shared" si="39"/>
        <v>0</v>
      </c>
      <c r="GP21" s="65">
        <f t="shared" si="39"/>
        <v>0</v>
      </c>
      <c r="GQ21" s="65">
        <f t="shared" si="39"/>
        <v>0</v>
      </c>
      <c r="GR21" s="65">
        <f t="shared" si="39"/>
        <v>0</v>
      </c>
      <c r="GS21" s="65">
        <f t="shared" si="39"/>
        <v>0</v>
      </c>
      <c r="GT21" s="65">
        <f t="shared" si="39"/>
        <v>0</v>
      </c>
      <c r="GU21" s="65">
        <f t="shared" si="39"/>
        <v>0</v>
      </c>
      <c r="GV21" s="65">
        <f t="shared" si="39"/>
        <v>0</v>
      </c>
      <c r="GW21" s="65">
        <f t="shared" si="39"/>
        <v>0</v>
      </c>
      <c r="GX21" s="65">
        <f t="shared" si="39"/>
        <v>0</v>
      </c>
      <c r="GY21" s="65">
        <f t="shared" si="39"/>
        <v>0</v>
      </c>
      <c r="GZ21" s="65">
        <f t="shared" si="39"/>
        <v>0</v>
      </c>
      <c r="HA21" s="65">
        <f t="shared" si="39"/>
        <v>0</v>
      </c>
      <c r="HB21" s="65">
        <f t="shared" si="39"/>
        <v>0</v>
      </c>
      <c r="HC21" s="65">
        <f t="shared" si="39"/>
        <v>0</v>
      </c>
      <c r="HD21" s="65">
        <f t="shared" si="39"/>
        <v>0</v>
      </c>
      <c r="HE21" s="65">
        <f t="shared" si="39"/>
        <v>0</v>
      </c>
      <c r="HF21" s="65">
        <f t="shared" si="39"/>
        <v>0</v>
      </c>
      <c r="HG21" s="65">
        <f t="shared" si="39"/>
        <v>0</v>
      </c>
      <c r="HH21" s="65">
        <f t="shared" si="39"/>
        <v>0</v>
      </c>
      <c r="HI21" s="65">
        <f t="shared" si="39"/>
        <v>0</v>
      </c>
      <c r="HJ21" s="65">
        <f t="shared" si="39"/>
        <v>0</v>
      </c>
      <c r="HK21" s="65">
        <f t="shared" si="39"/>
        <v>0</v>
      </c>
      <c r="HL21" s="65">
        <f t="shared" si="39"/>
        <v>0</v>
      </c>
      <c r="HM21" s="65">
        <f t="shared" si="39"/>
        <v>0</v>
      </c>
      <c r="HN21" s="65">
        <f t="shared" si="39"/>
        <v>0</v>
      </c>
      <c r="HO21" s="65">
        <f t="shared" si="39"/>
        <v>0</v>
      </c>
      <c r="HP21" s="65">
        <f t="shared" si="39"/>
        <v>0</v>
      </c>
      <c r="HQ21" s="65">
        <f t="shared" si="39"/>
        <v>0</v>
      </c>
      <c r="HR21" s="65">
        <f t="shared" si="39"/>
        <v>0</v>
      </c>
      <c r="HS21" s="65">
        <f t="shared" si="39"/>
        <v>0</v>
      </c>
    </row>
    <row r="22">
      <c r="B22" s="64"/>
      <c r="C22" s="64"/>
      <c r="D22" s="63"/>
      <c r="E22" s="63"/>
      <c r="F22" s="64"/>
      <c r="G22" s="64"/>
      <c r="H22" s="64"/>
      <c r="I22" s="63" t="str">
        <f t="shared" si="5"/>
        <v/>
      </c>
      <c r="J22" s="63" t="str">
        <f t="shared" si="6"/>
        <v/>
      </c>
      <c r="K22" s="63" t="str">
        <f t="shared" si="7"/>
        <v/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5">
        <f t="shared" ref="AV22:CE22" si="40">if($E22= "Consultant",$H22, $F22 * (1+$I22))*L22</f>
        <v>0</v>
      </c>
      <c r="AW22" s="65">
        <f t="shared" si="40"/>
        <v>0</v>
      </c>
      <c r="AX22" s="65">
        <f t="shared" si="40"/>
        <v>0</v>
      </c>
      <c r="AY22" s="65">
        <f t="shared" si="40"/>
        <v>0</v>
      </c>
      <c r="AZ22" s="65">
        <f t="shared" si="40"/>
        <v>0</v>
      </c>
      <c r="BA22" s="65">
        <f t="shared" si="40"/>
        <v>0</v>
      </c>
      <c r="BB22" s="65">
        <f t="shared" si="40"/>
        <v>0</v>
      </c>
      <c r="BC22" s="65">
        <f t="shared" si="40"/>
        <v>0</v>
      </c>
      <c r="BD22" s="65">
        <f t="shared" si="40"/>
        <v>0</v>
      </c>
      <c r="BE22" s="65">
        <f t="shared" si="40"/>
        <v>0</v>
      </c>
      <c r="BF22" s="65">
        <f t="shared" si="40"/>
        <v>0</v>
      </c>
      <c r="BG22" s="65">
        <f t="shared" si="40"/>
        <v>0</v>
      </c>
      <c r="BH22" s="65">
        <f t="shared" si="40"/>
        <v>0</v>
      </c>
      <c r="BI22" s="65">
        <f t="shared" si="40"/>
        <v>0</v>
      </c>
      <c r="BJ22" s="65">
        <f t="shared" si="40"/>
        <v>0</v>
      </c>
      <c r="BK22" s="65">
        <f t="shared" si="40"/>
        <v>0</v>
      </c>
      <c r="BL22" s="65">
        <f t="shared" si="40"/>
        <v>0</v>
      </c>
      <c r="BM22" s="65">
        <f t="shared" si="40"/>
        <v>0</v>
      </c>
      <c r="BN22" s="65">
        <f t="shared" si="40"/>
        <v>0</v>
      </c>
      <c r="BO22" s="65">
        <f t="shared" si="40"/>
        <v>0</v>
      </c>
      <c r="BP22" s="65">
        <f t="shared" si="40"/>
        <v>0</v>
      </c>
      <c r="BQ22" s="65">
        <f t="shared" si="40"/>
        <v>0</v>
      </c>
      <c r="BR22" s="65">
        <f t="shared" si="40"/>
        <v>0</v>
      </c>
      <c r="BS22" s="65">
        <f t="shared" si="40"/>
        <v>0</v>
      </c>
      <c r="BT22" s="65">
        <f t="shared" si="40"/>
        <v>0</v>
      </c>
      <c r="BU22" s="65">
        <f t="shared" si="40"/>
        <v>0</v>
      </c>
      <c r="BV22" s="65">
        <f t="shared" si="40"/>
        <v>0</v>
      </c>
      <c r="BW22" s="65">
        <f t="shared" si="40"/>
        <v>0</v>
      </c>
      <c r="BX22" s="65">
        <f t="shared" si="40"/>
        <v>0</v>
      </c>
      <c r="BY22" s="65">
        <f t="shared" si="40"/>
        <v>0</v>
      </c>
      <c r="BZ22" s="65">
        <f t="shared" si="40"/>
        <v>0</v>
      </c>
      <c r="CA22" s="65">
        <f t="shared" si="40"/>
        <v>0</v>
      </c>
      <c r="CB22" s="65">
        <f t="shared" si="40"/>
        <v>0</v>
      </c>
      <c r="CC22" s="65">
        <f t="shared" si="40"/>
        <v>0</v>
      </c>
      <c r="CD22" s="65">
        <f t="shared" si="40"/>
        <v>0</v>
      </c>
      <c r="CE22" s="65">
        <f t="shared" si="40"/>
        <v>0</v>
      </c>
      <c r="CF22" s="65">
        <f t="array" ref="CF22">((index(Setup!$14:$14 ,match(CF$12,Setup!$18:$18,0))=$E$8)*$J22+(index(Setup!$14:$14 ,match(CF$12,Setup!$18:$18,0))=$E$9)*$K22)*if($E22= "Consultant",$H22, $F22 * (1+$I22))*L22</f>
        <v>0</v>
      </c>
      <c r="CG22" s="65">
        <f t="array" ref="CG22">((index(Setup!$14:$14 ,match(CG$12,Setup!$18:$18,0))=$E$8)*$J22+(index(Setup!$14:$14 ,match(CG$12,Setup!$18:$18,0))=$E$9)*$K22)*if($E22= "Consultant",$H22, $F22 * (1+$I22))*M22</f>
        <v>0</v>
      </c>
      <c r="CH22" s="65">
        <f t="array" ref="CH22">((index(Setup!$14:$14 ,match(CH$12,Setup!$18:$18,0))=$E$8)*$J22+(index(Setup!$14:$14 ,match(CH$12,Setup!$18:$18,0))=$E$9)*$K22)*if($E22= "Consultant",$H22, $F22 * (1+$I22))*N22</f>
        <v>0</v>
      </c>
      <c r="CI22" s="65">
        <f t="array" ref="CI22">((index(Setup!$14:$14 ,match(CI$12,Setup!$18:$18,0))=$E$8)*$J22+(index(Setup!$14:$14 ,match(CI$12,Setup!$18:$18,0))=$E$9)*$K22)*if($E22= "Consultant",$H22, $F22 * (1+$I22))*O22</f>
        <v>0</v>
      </c>
      <c r="CJ22" s="65">
        <f t="array" ref="CJ22">((index(Setup!$14:$14 ,match(CJ$12,Setup!$18:$18,0))=$E$8)*$J22+(index(Setup!$14:$14 ,match(CJ$12,Setup!$18:$18,0))=$E$9)*$K22)*if($E22= "Consultant",$H22, $F22 * (1+$I22))*P22</f>
        <v>0</v>
      </c>
      <c r="CK22" s="65">
        <f t="array" ref="CK22">((index(Setup!$14:$14 ,match(CK$12,Setup!$18:$18,0))=$E$8)*$J22+(index(Setup!$14:$14 ,match(CK$12,Setup!$18:$18,0))=$E$9)*$K22)*if($E22= "Consultant",$H22, $F22 * (1+$I22))*Q22</f>
        <v>0</v>
      </c>
      <c r="CL22" s="65">
        <f t="array" ref="CL22">((index(Setup!$14:$14 ,match(CL$12,Setup!$18:$18,0))=$E$8)*$J22+(index(Setup!$14:$14 ,match(CL$12,Setup!$18:$18,0))=$E$9)*$K22)*if($E22= "Consultant",$H22, $F22 * (1+$I22))*R22</f>
        <v>0</v>
      </c>
      <c r="CM22" s="65">
        <f t="array" ref="CM22">((index(Setup!$14:$14 ,match(CM$12,Setup!$18:$18,0))=$E$8)*$J22+(index(Setup!$14:$14 ,match(CM$12,Setup!$18:$18,0))=$E$9)*$K22)*if($E22= "Consultant",$H22, $F22 * (1+$I22))*S22</f>
        <v>0</v>
      </c>
      <c r="CN22" s="65">
        <f t="array" ref="CN22">((index(Setup!$14:$14 ,match(CN$12,Setup!$18:$18,0))=$E$8)*$J22+(index(Setup!$14:$14 ,match(CN$12,Setup!$18:$18,0))=$E$9)*$K22)*if($E22= "Consultant",$H22, $F22 * (1+$I22))*T22</f>
        <v>0</v>
      </c>
      <c r="CO22" s="65">
        <f t="array" ref="CO22">((index(Setup!$14:$14 ,match(CO$12,Setup!$18:$18,0))=$E$8)*$J22+(index(Setup!$14:$14 ,match(CO$12,Setup!$18:$18,0))=$E$9)*$K22)*if($E22= "Consultant",$H22, $F22 * (1+$I22))*U22</f>
        <v>0</v>
      </c>
      <c r="CP22" s="65">
        <f t="array" ref="CP22">((index(Setup!$14:$14 ,match(CP$12,Setup!$18:$18,0))=$E$8)*$J22+(index(Setup!$14:$14 ,match(CP$12,Setup!$18:$18,0))=$E$9)*$K22)*if($E22= "Consultant",$H22, $F22 * (1+$I22))*V22</f>
        <v>0</v>
      </c>
      <c r="CQ22" s="65">
        <f t="array" ref="CQ22">((index(Setup!$14:$14 ,match(CQ$12,Setup!$18:$18,0))=$E$8)*$J22+(index(Setup!$14:$14 ,match(CQ$12,Setup!$18:$18,0))=$E$9)*$K22)*if($E22= "Consultant",$H22, $F22 * (1+$I22))*W22</f>
        <v>0</v>
      </c>
      <c r="CR22" s="65">
        <f t="array" ref="CR22">((index(Setup!$14:$14 ,match(CR$12,Setup!$18:$18,0))=$E$8)*$J22+(index(Setup!$14:$14 ,match(CR$12,Setup!$18:$18,0))=$E$9)*$K22)*if($E22= "Consultant",$H22, $F22 * (1+$I22))*X22</f>
        <v>0</v>
      </c>
      <c r="CS22" s="65">
        <f t="array" ref="CS22">((index(Setup!$14:$14 ,match(CS$12,Setup!$18:$18,0))=$E$8)*$J22+(index(Setup!$14:$14 ,match(CS$12,Setup!$18:$18,0))=$E$9)*$K22)*if($E22= "Consultant",$H22, $F22 * (1+$I22))*Y22</f>
        <v>0</v>
      </c>
      <c r="CT22" s="65">
        <f t="array" ref="CT22">((index(Setup!$14:$14 ,match(CT$12,Setup!$18:$18,0))=$E$8)*$J22+(index(Setup!$14:$14 ,match(CT$12,Setup!$18:$18,0))=$E$9)*$K22)*if($E22= "Consultant",$H22, $F22 * (1+$I22))*Z22</f>
        <v>0</v>
      </c>
      <c r="CU22" s="65">
        <f t="array" ref="CU22">((index(Setup!$14:$14 ,match(CU$12,Setup!$18:$18,0))=$E$8)*$J22+(index(Setup!$14:$14 ,match(CU$12,Setup!$18:$18,0))=$E$9)*$K22)*if($E22= "Consultant",$H22, $F22 * (1+$I22))*AA22</f>
        <v>0</v>
      </c>
      <c r="CV22" s="65">
        <f t="array" ref="CV22">((index(Setup!$14:$14 ,match(CV$12,Setup!$18:$18,0))=$E$8)*$J22+(index(Setup!$14:$14 ,match(CV$12,Setup!$18:$18,0))=$E$9)*$K22)*if($E22= "Consultant",$H22, $F22 * (1+$I22))*AB22</f>
        <v>0</v>
      </c>
      <c r="CW22" s="65">
        <f t="array" ref="CW22">((index(Setup!$14:$14 ,match(CW$12,Setup!$18:$18,0))=$E$8)*$J22+(index(Setup!$14:$14 ,match(CW$12,Setup!$18:$18,0))=$E$9)*$K22)*if($E22= "Consultant",$H22, $F22 * (1+$I22))*AC22</f>
        <v>0</v>
      </c>
      <c r="CX22" s="65">
        <f t="array" ref="CX22">((index(Setup!$14:$14 ,match(CX$12,Setup!$18:$18,0))=$E$8)*$J22+(index(Setup!$14:$14 ,match(CX$12,Setup!$18:$18,0))=$E$9)*$K22)*if($E22= "Consultant",$H22, $F22 * (1+$I22))*AD22</f>
        <v>0</v>
      </c>
      <c r="CY22" s="65">
        <f t="array" ref="CY22">((index(Setup!$14:$14 ,match(CY$12,Setup!$18:$18,0))=$E$8)*$J22+(index(Setup!$14:$14 ,match(CY$12,Setup!$18:$18,0))=$E$9)*$K22)*if($E22= "Consultant",$H22, $F22 * (1+$I22))*AE22</f>
        <v>0</v>
      </c>
      <c r="CZ22" s="65">
        <f t="array" ref="CZ22">((index(Setup!$14:$14 ,match(CZ$12,Setup!$18:$18,0))=$E$8)*$J22+(index(Setup!$14:$14 ,match(CZ$12,Setup!$18:$18,0))=$E$9)*$K22)*if($E22= "Consultant",$H22, $F22 * (1+$I22))*AF22</f>
        <v>0</v>
      </c>
      <c r="DA22" s="65">
        <f t="array" ref="DA22">((index(Setup!$14:$14 ,match(DA$12,Setup!$18:$18,0))=$E$8)*$J22+(index(Setup!$14:$14 ,match(DA$12,Setup!$18:$18,0))=$E$9)*$K22)*if($E22= "Consultant",$H22, $F22 * (1+$I22))*AG22</f>
        <v>0</v>
      </c>
      <c r="DB22" s="65">
        <f t="array" ref="DB22">((index(Setup!$14:$14 ,match(DB$12,Setup!$18:$18,0))=$E$8)*$J22+(index(Setup!$14:$14 ,match(DB$12,Setup!$18:$18,0))=$E$9)*$K22)*if($E22= "Consultant",$H22, $F22 * (1+$I22))*AH22</f>
        <v>0</v>
      </c>
      <c r="DC22" s="65">
        <f t="array" ref="DC22">((index(Setup!$14:$14 ,match(DC$12,Setup!$18:$18,0))=$E$8)*$J22+(index(Setup!$14:$14 ,match(DC$12,Setup!$18:$18,0))=$E$9)*$K22)*if($E22= "Consultant",$H22, $F22 * (1+$I22))*AI22</f>
        <v>0</v>
      </c>
      <c r="DD22" s="65">
        <f t="array" ref="DD22">((index(Setup!$14:$14 ,match(DD$12,Setup!$18:$18,0))=$E$8)*$J22+(index(Setup!$14:$14 ,match(DD$12,Setup!$18:$18,0))=$E$9)*$K22)*if($E22= "Consultant",$H22, $F22 * (1+$I22))*AJ22</f>
        <v>0</v>
      </c>
      <c r="DE22" s="65">
        <f t="array" ref="DE22">((index(Setup!$14:$14 ,match(DE$12,Setup!$18:$18,0))=$E$8)*$J22+(index(Setup!$14:$14 ,match(DE$12,Setup!$18:$18,0))=$E$9)*$K22)*if($E22= "Consultant",$H22, $F22 * (1+$I22))*AK22</f>
        <v>0</v>
      </c>
      <c r="DF22" s="65">
        <f t="array" ref="DF22">((index(Setup!$14:$14 ,match(DF$12,Setup!$18:$18,0))=$E$8)*$J22+(index(Setup!$14:$14 ,match(DF$12,Setup!$18:$18,0))=$E$9)*$K22)*if($E22= "Consultant",$H22, $F22 * (1+$I22))*AL22</f>
        <v>0</v>
      </c>
      <c r="DG22" s="65">
        <f t="array" ref="DG22">((index(Setup!$14:$14 ,match(DG$12,Setup!$18:$18,0))=$E$8)*$J22+(index(Setup!$14:$14 ,match(DG$12,Setup!$18:$18,0))=$E$9)*$K22)*if($E22= "Consultant",$H22, $F22 * (1+$I22))*AM22</f>
        <v>0</v>
      </c>
      <c r="DH22" s="65">
        <f t="array" ref="DH22">((index(Setup!$14:$14 ,match(DH$12,Setup!$18:$18,0))=$E$8)*$J22+(index(Setup!$14:$14 ,match(DH$12,Setup!$18:$18,0))=$E$9)*$K22)*if($E22= "Consultant",$H22, $F22 * (1+$I22))*AN22</f>
        <v>0</v>
      </c>
      <c r="DI22" s="65">
        <f t="array" ref="DI22">((index(Setup!$14:$14 ,match(DI$12,Setup!$18:$18,0))=$E$8)*$J22+(index(Setup!$14:$14 ,match(DI$12,Setup!$18:$18,0))=$E$9)*$K22)*if($E22= "Consultant",$H22, $F22 * (1+$I22))*AO22</f>
        <v>0</v>
      </c>
      <c r="DJ22" s="65">
        <f t="array" ref="DJ22">((index(Setup!$14:$14 ,match(DJ$12,Setup!$18:$18,0))=$E$8)*$J22+(index(Setup!$14:$14 ,match(DJ$12,Setup!$18:$18,0))=$E$9)*$K22)*if($E22= "Consultant",$H22, $F22 * (1+$I22))*AP22</f>
        <v>0</v>
      </c>
      <c r="DK22" s="65">
        <f t="array" ref="DK22">((index(Setup!$14:$14 ,match(DK$12,Setup!$18:$18,0))=$E$8)*$J22+(index(Setup!$14:$14 ,match(DK$12,Setup!$18:$18,0))=$E$9)*$K22)*if($E22= "Consultant",$H22, $F22 * (1+$I22))*AQ22</f>
        <v>0</v>
      </c>
      <c r="DL22" s="65">
        <f t="array" ref="DL22">((index(Setup!$14:$14 ,match(DL$12,Setup!$18:$18,0))=$E$8)*$J22+(index(Setup!$14:$14 ,match(DL$12,Setup!$18:$18,0))=$E$9)*$K22)*if($E22= "Consultant",$H22, $F22 * (1+$I22))*AR22</f>
        <v>0</v>
      </c>
      <c r="DM22" s="65">
        <f t="array" ref="DM22">((index(Setup!$14:$14 ,match(DM$12,Setup!$18:$18,0))=$E$8)*$J22+(index(Setup!$14:$14 ,match(DM$12,Setup!$18:$18,0))=$E$9)*$K22)*if($E22= "Consultant",$H22, $F22 * (1+$I22))*AS22</f>
        <v>0</v>
      </c>
      <c r="DN22" s="65">
        <f t="array" ref="DN22">((index(Setup!$14:$14 ,match(DN$12,Setup!$18:$18,0))=$E$8)*$J22+(index(Setup!$14:$14 ,match(DN$12,Setup!$18:$18,0))=$E$9)*$K22)*if($E22= "Consultant",$H22, $F22 * (1+$I22))*AT22</f>
        <v>0</v>
      </c>
      <c r="DO22" s="65">
        <f t="array" ref="DO22">((index(Setup!$14:$14 ,match(DO$12,Setup!$18:$18,0))=$E$8)*$J22+(index(Setup!$14:$14 ,match(DO$12,Setup!$18:$18,0))=$E$9)*$K22)*if($E22= "Consultant",$H22, $F22 * (1+$I22))*AU22</f>
        <v>0</v>
      </c>
      <c r="DP22" s="65">
        <f t="shared" ref="DP22:EY22" si="41">$G22*L22</f>
        <v>0</v>
      </c>
      <c r="DQ22" s="65">
        <f t="shared" si="41"/>
        <v>0</v>
      </c>
      <c r="DR22" s="65">
        <f t="shared" si="41"/>
        <v>0</v>
      </c>
      <c r="DS22" s="65">
        <f t="shared" si="41"/>
        <v>0</v>
      </c>
      <c r="DT22" s="65">
        <f t="shared" si="41"/>
        <v>0</v>
      </c>
      <c r="DU22" s="65">
        <f t="shared" si="41"/>
        <v>0</v>
      </c>
      <c r="DV22" s="65">
        <f t="shared" si="41"/>
        <v>0</v>
      </c>
      <c r="DW22" s="65">
        <f t="shared" si="41"/>
        <v>0</v>
      </c>
      <c r="DX22" s="65">
        <f t="shared" si="41"/>
        <v>0</v>
      </c>
      <c r="DY22" s="65">
        <f t="shared" si="41"/>
        <v>0</v>
      </c>
      <c r="DZ22" s="65">
        <f t="shared" si="41"/>
        <v>0</v>
      </c>
      <c r="EA22" s="65">
        <f t="shared" si="41"/>
        <v>0</v>
      </c>
      <c r="EB22" s="65">
        <f t="shared" si="41"/>
        <v>0</v>
      </c>
      <c r="EC22" s="65">
        <f t="shared" si="41"/>
        <v>0</v>
      </c>
      <c r="ED22" s="65">
        <f t="shared" si="41"/>
        <v>0</v>
      </c>
      <c r="EE22" s="65">
        <f t="shared" si="41"/>
        <v>0</v>
      </c>
      <c r="EF22" s="65">
        <f t="shared" si="41"/>
        <v>0</v>
      </c>
      <c r="EG22" s="65">
        <f t="shared" si="41"/>
        <v>0</v>
      </c>
      <c r="EH22" s="65">
        <f t="shared" si="41"/>
        <v>0</v>
      </c>
      <c r="EI22" s="65">
        <f t="shared" si="41"/>
        <v>0</v>
      </c>
      <c r="EJ22" s="65">
        <f t="shared" si="41"/>
        <v>0</v>
      </c>
      <c r="EK22" s="65">
        <f t="shared" si="41"/>
        <v>0</v>
      </c>
      <c r="EL22" s="65">
        <f t="shared" si="41"/>
        <v>0</v>
      </c>
      <c r="EM22" s="65">
        <f t="shared" si="41"/>
        <v>0</v>
      </c>
      <c r="EN22" s="65">
        <f t="shared" si="41"/>
        <v>0</v>
      </c>
      <c r="EO22" s="65">
        <f t="shared" si="41"/>
        <v>0</v>
      </c>
      <c r="EP22" s="65">
        <f t="shared" si="41"/>
        <v>0</v>
      </c>
      <c r="EQ22" s="65">
        <f t="shared" si="41"/>
        <v>0</v>
      </c>
      <c r="ER22" s="65">
        <f t="shared" si="41"/>
        <v>0</v>
      </c>
      <c r="ES22" s="65">
        <f t="shared" si="41"/>
        <v>0</v>
      </c>
      <c r="ET22" s="65">
        <f t="shared" si="41"/>
        <v>0</v>
      </c>
      <c r="EU22" s="65">
        <f t="shared" si="41"/>
        <v>0</v>
      </c>
      <c r="EV22" s="65">
        <f t="shared" si="41"/>
        <v>0</v>
      </c>
      <c r="EW22" s="65">
        <f t="shared" si="41"/>
        <v>0</v>
      </c>
      <c r="EX22" s="65">
        <f t="shared" si="41"/>
        <v>0</v>
      </c>
      <c r="EY22" s="65">
        <f t="shared" si="41"/>
        <v>0</v>
      </c>
      <c r="EZ22" s="65">
        <f t="shared" ref="EZ22:GI22" si="42">AV22+CF22+DP22</f>
        <v>0</v>
      </c>
      <c r="FA22" s="65">
        <f t="shared" si="42"/>
        <v>0</v>
      </c>
      <c r="FB22" s="65">
        <f t="shared" si="42"/>
        <v>0</v>
      </c>
      <c r="FC22" s="65">
        <f t="shared" si="42"/>
        <v>0</v>
      </c>
      <c r="FD22" s="65">
        <f t="shared" si="42"/>
        <v>0</v>
      </c>
      <c r="FE22" s="65">
        <f t="shared" si="42"/>
        <v>0</v>
      </c>
      <c r="FF22" s="65">
        <f t="shared" si="42"/>
        <v>0</v>
      </c>
      <c r="FG22" s="65">
        <f t="shared" si="42"/>
        <v>0</v>
      </c>
      <c r="FH22" s="65">
        <f t="shared" si="42"/>
        <v>0</v>
      </c>
      <c r="FI22" s="65">
        <f t="shared" si="42"/>
        <v>0</v>
      </c>
      <c r="FJ22" s="65">
        <f t="shared" si="42"/>
        <v>0</v>
      </c>
      <c r="FK22" s="65">
        <f t="shared" si="42"/>
        <v>0</v>
      </c>
      <c r="FL22" s="65">
        <f t="shared" si="42"/>
        <v>0</v>
      </c>
      <c r="FM22" s="65">
        <f t="shared" si="42"/>
        <v>0</v>
      </c>
      <c r="FN22" s="65">
        <f t="shared" si="42"/>
        <v>0</v>
      </c>
      <c r="FO22" s="65">
        <f t="shared" si="42"/>
        <v>0</v>
      </c>
      <c r="FP22" s="65">
        <f t="shared" si="42"/>
        <v>0</v>
      </c>
      <c r="FQ22" s="65">
        <f t="shared" si="42"/>
        <v>0</v>
      </c>
      <c r="FR22" s="65">
        <f t="shared" si="42"/>
        <v>0</v>
      </c>
      <c r="FS22" s="65">
        <f t="shared" si="42"/>
        <v>0</v>
      </c>
      <c r="FT22" s="65">
        <f t="shared" si="42"/>
        <v>0</v>
      </c>
      <c r="FU22" s="65">
        <f t="shared" si="42"/>
        <v>0</v>
      </c>
      <c r="FV22" s="65">
        <f t="shared" si="42"/>
        <v>0</v>
      </c>
      <c r="FW22" s="65">
        <f t="shared" si="42"/>
        <v>0</v>
      </c>
      <c r="FX22" s="65">
        <f t="shared" si="42"/>
        <v>0</v>
      </c>
      <c r="FY22" s="65">
        <f t="shared" si="42"/>
        <v>0</v>
      </c>
      <c r="FZ22" s="65">
        <f t="shared" si="42"/>
        <v>0</v>
      </c>
      <c r="GA22" s="65">
        <f t="shared" si="42"/>
        <v>0</v>
      </c>
      <c r="GB22" s="65">
        <f t="shared" si="42"/>
        <v>0</v>
      </c>
      <c r="GC22" s="65">
        <f t="shared" si="42"/>
        <v>0</v>
      </c>
      <c r="GD22" s="65">
        <f t="shared" si="42"/>
        <v>0</v>
      </c>
      <c r="GE22" s="65">
        <f t="shared" si="42"/>
        <v>0</v>
      </c>
      <c r="GF22" s="65">
        <f t="shared" si="42"/>
        <v>0</v>
      </c>
      <c r="GG22" s="65">
        <f t="shared" si="42"/>
        <v>0</v>
      </c>
      <c r="GH22" s="65">
        <f t="shared" si="42"/>
        <v>0</v>
      </c>
      <c r="GI22" s="65">
        <f t="shared" si="42"/>
        <v>0</v>
      </c>
      <c r="GJ22" s="65">
        <f t="shared" ref="GJ22:HS22" si="43">(if($E22= "Consultant",$H22, $F22 * (1+$I22))*L22*(12+$J22+$K22)/12)+DP22</f>
        <v>0</v>
      </c>
      <c r="GK22" s="65">
        <f t="shared" si="43"/>
        <v>0</v>
      </c>
      <c r="GL22" s="65">
        <f t="shared" si="43"/>
        <v>0</v>
      </c>
      <c r="GM22" s="65">
        <f t="shared" si="43"/>
        <v>0</v>
      </c>
      <c r="GN22" s="65">
        <f t="shared" si="43"/>
        <v>0</v>
      </c>
      <c r="GO22" s="65">
        <f t="shared" si="43"/>
        <v>0</v>
      </c>
      <c r="GP22" s="65">
        <f t="shared" si="43"/>
        <v>0</v>
      </c>
      <c r="GQ22" s="65">
        <f t="shared" si="43"/>
        <v>0</v>
      </c>
      <c r="GR22" s="65">
        <f t="shared" si="43"/>
        <v>0</v>
      </c>
      <c r="GS22" s="65">
        <f t="shared" si="43"/>
        <v>0</v>
      </c>
      <c r="GT22" s="65">
        <f t="shared" si="43"/>
        <v>0</v>
      </c>
      <c r="GU22" s="65">
        <f t="shared" si="43"/>
        <v>0</v>
      </c>
      <c r="GV22" s="65">
        <f t="shared" si="43"/>
        <v>0</v>
      </c>
      <c r="GW22" s="65">
        <f t="shared" si="43"/>
        <v>0</v>
      </c>
      <c r="GX22" s="65">
        <f t="shared" si="43"/>
        <v>0</v>
      </c>
      <c r="GY22" s="65">
        <f t="shared" si="43"/>
        <v>0</v>
      </c>
      <c r="GZ22" s="65">
        <f t="shared" si="43"/>
        <v>0</v>
      </c>
      <c r="HA22" s="65">
        <f t="shared" si="43"/>
        <v>0</v>
      </c>
      <c r="HB22" s="65">
        <f t="shared" si="43"/>
        <v>0</v>
      </c>
      <c r="HC22" s="65">
        <f t="shared" si="43"/>
        <v>0</v>
      </c>
      <c r="HD22" s="65">
        <f t="shared" si="43"/>
        <v>0</v>
      </c>
      <c r="HE22" s="65">
        <f t="shared" si="43"/>
        <v>0</v>
      </c>
      <c r="HF22" s="65">
        <f t="shared" si="43"/>
        <v>0</v>
      </c>
      <c r="HG22" s="65">
        <f t="shared" si="43"/>
        <v>0</v>
      </c>
      <c r="HH22" s="65">
        <f t="shared" si="43"/>
        <v>0</v>
      </c>
      <c r="HI22" s="65">
        <f t="shared" si="43"/>
        <v>0</v>
      </c>
      <c r="HJ22" s="65">
        <f t="shared" si="43"/>
        <v>0</v>
      </c>
      <c r="HK22" s="65">
        <f t="shared" si="43"/>
        <v>0</v>
      </c>
      <c r="HL22" s="65">
        <f t="shared" si="43"/>
        <v>0</v>
      </c>
      <c r="HM22" s="65">
        <f t="shared" si="43"/>
        <v>0</v>
      </c>
      <c r="HN22" s="65">
        <f t="shared" si="43"/>
        <v>0</v>
      </c>
      <c r="HO22" s="65">
        <f t="shared" si="43"/>
        <v>0</v>
      </c>
      <c r="HP22" s="65">
        <f t="shared" si="43"/>
        <v>0</v>
      </c>
      <c r="HQ22" s="65">
        <f t="shared" si="43"/>
        <v>0</v>
      </c>
      <c r="HR22" s="65">
        <f t="shared" si="43"/>
        <v>0</v>
      </c>
      <c r="HS22" s="65">
        <f t="shared" si="43"/>
        <v>0</v>
      </c>
    </row>
    <row r="23">
      <c r="B23" s="64"/>
      <c r="C23" s="64"/>
      <c r="D23" s="63"/>
      <c r="E23" s="63"/>
      <c r="F23" s="64"/>
      <c r="G23" s="64"/>
      <c r="H23" s="64"/>
      <c r="I23" s="63" t="str">
        <f t="shared" si="5"/>
        <v/>
      </c>
      <c r="J23" s="63" t="str">
        <f t="shared" si="6"/>
        <v/>
      </c>
      <c r="K23" s="63" t="str">
        <f t="shared" si="7"/>
        <v/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5">
        <f t="shared" ref="AV23:CE23" si="44">if($E23= "Consultant",$H23, $F23 * (1+$I23))*L23</f>
        <v>0</v>
      </c>
      <c r="AW23" s="65">
        <f t="shared" si="44"/>
        <v>0</v>
      </c>
      <c r="AX23" s="65">
        <f t="shared" si="44"/>
        <v>0</v>
      </c>
      <c r="AY23" s="65">
        <f t="shared" si="44"/>
        <v>0</v>
      </c>
      <c r="AZ23" s="65">
        <f t="shared" si="44"/>
        <v>0</v>
      </c>
      <c r="BA23" s="65">
        <f t="shared" si="44"/>
        <v>0</v>
      </c>
      <c r="BB23" s="65">
        <f t="shared" si="44"/>
        <v>0</v>
      </c>
      <c r="BC23" s="65">
        <f t="shared" si="44"/>
        <v>0</v>
      </c>
      <c r="BD23" s="65">
        <f t="shared" si="44"/>
        <v>0</v>
      </c>
      <c r="BE23" s="65">
        <f t="shared" si="44"/>
        <v>0</v>
      </c>
      <c r="BF23" s="65">
        <f t="shared" si="44"/>
        <v>0</v>
      </c>
      <c r="BG23" s="65">
        <f t="shared" si="44"/>
        <v>0</v>
      </c>
      <c r="BH23" s="65">
        <f t="shared" si="44"/>
        <v>0</v>
      </c>
      <c r="BI23" s="65">
        <f t="shared" si="44"/>
        <v>0</v>
      </c>
      <c r="BJ23" s="65">
        <f t="shared" si="44"/>
        <v>0</v>
      </c>
      <c r="BK23" s="65">
        <f t="shared" si="44"/>
        <v>0</v>
      </c>
      <c r="BL23" s="65">
        <f t="shared" si="44"/>
        <v>0</v>
      </c>
      <c r="BM23" s="65">
        <f t="shared" si="44"/>
        <v>0</v>
      </c>
      <c r="BN23" s="65">
        <f t="shared" si="44"/>
        <v>0</v>
      </c>
      <c r="BO23" s="65">
        <f t="shared" si="44"/>
        <v>0</v>
      </c>
      <c r="BP23" s="65">
        <f t="shared" si="44"/>
        <v>0</v>
      </c>
      <c r="BQ23" s="65">
        <f t="shared" si="44"/>
        <v>0</v>
      </c>
      <c r="BR23" s="65">
        <f t="shared" si="44"/>
        <v>0</v>
      </c>
      <c r="BS23" s="65">
        <f t="shared" si="44"/>
        <v>0</v>
      </c>
      <c r="BT23" s="65">
        <f t="shared" si="44"/>
        <v>0</v>
      </c>
      <c r="BU23" s="65">
        <f t="shared" si="44"/>
        <v>0</v>
      </c>
      <c r="BV23" s="65">
        <f t="shared" si="44"/>
        <v>0</v>
      </c>
      <c r="BW23" s="65">
        <f t="shared" si="44"/>
        <v>0</v>
      </c>
      <c r="BX23" s="65">
        <f t="shared" si="44"/>
        <v>0</v>
      </c>
      <c r="BY23" s="65">
        <f t="shared" si="44"/>
        <v>0</v>
      </c>
      <c r="BZ23" s="65">
        <f t="shared" si="44"/>
        <v>0</v>
      </c>
      <c r="CA23" s="65">
        <f t="shared" si="44"/>
        <v>0</v>
      </c>
      <c r="CB23" s="65">
        <f t="shared" si="44"/>
        <v>0</v>
      </c>
      <c r="CC23" s="65">
        <f t="shared" si="44"/>
        <v>0</v>
      </c>
      <c r="CD23" s="65">
        <f t="shared" si="44"/>
        <v>0</v>
      </c>
      <c r="CE23" s="65">
        <f t="shared" si="44"/>
        <v>0</v>
      </c>
      <c r="CF23" s="65">
        <f t="array" ref="CF23">((index(Setup!$14:$14 ,match(CF$12,Setup!$18:$18,0))=$E$8)*$J23+(index(Setup!$14:$14 ,match(CF$12,Setup!$18:$18,0))=$E$9)*$K23)*if($E23= "Consultant",$H23, $F23 * (1+$I23))*L23</f>
        <v>0</v>
      </c>
      <c r="CG23" s="65">
        <f t="array" ref="CG23">((index(Setup!$14:$14 ,match(CG$12,Setup!$18:$18,0))=$E$8)*$J23+(index(Setup!$14:$14 ,match(CG$12,Setup!$18:$18,0))=$E$9)*$K23)*if($E23= "Consultant",$H23, $F23 * (1+$I23))*M23</f>
        <v>0</v>
      </c>
      <c r="CH23" s="65">
        <f t="array" ref="CH23">((index(Setup!$14:$14 ,match(CH$12,Setup!$18:$18,0))=$E$8)*$J23+(index(Setup!$14:$14 ,match(CH$12,Setup!$18:$18,0))=$E$9)*$K23)*if($E23= "Consultant",$H23, $F23 * (1+$I23))*N23</f>
        <v>0</v>
      </c>
      <c r="CI23" s="65">
        <f t="array" ref="CI23">((index(Setup!$14:$14 ,match(CI$12,Setup!$18:$18,0))=$E$8)*$J23+(index(Setup!$14:$14 ,match(CI$12,Setup!$18:$18,0))=$E$9)*$K23)*if($E23= "Consultant",$H23, $F23 * (1+$I23))*O23</f>
        <v>0</v>
      </c>
      <c r="CJ23" s="65">
        <f t="array" ref="CJ23">((index(Setup!$14:$14 ,match(CJ$12,Setup!$18:$18,0))=$E$8)*$J23+(index(Setup!$14:$14 ,match(CJ$12,Setup!$18:$18,0))=$E$9)*$K23)*if($E23= "Consultant",$H23, $F23 * (1+$I23))*P23</f>
        <v>0</v>
      </c>
      <c r="CK23" s="65">
        <f t="array" ref="CK23">((index(Setup!$14:$14 ,match(CK$12,Setup!$18:$18,0))=$E$8)*$J23+(index(Setup!$14:$14 ,match(CK$12,Setup!$18:$18,0))=$E$9)*$K23)*if($E23= "Consultant",$H23, $F23 * (1+$I23))*Q23</f>
        <v>0</v>
      </c>
      <c r="CL23" s="65">
        <f t="array" ref="CL23">((index(Setup!$14:$14 ,match(CL$12,Setup!$18:$18,0))=$E$8)*$J23+(index(Setup!$14:$14 ,match(CL$12,Setup!$18:$18,0))=$E$9)*$K23)*if($E23= "Consultant",$H23, $F23 * (1+$I23))*R23</f>
        <v>0</v>
      </c>
      <c r="CM23" s="65">
        <f t="array" ref="CM23">((index(Setup!$14:$14 ,match(CM$12,Setup!$18:$18,0))=$E$8)*$J23+(index(Setup!$14:$14 ,match(CM$12,Setup!$18:$18,0))=$E$9)*$K23)*if($E23= "Consultant",$H23, $F23 * (1+$I23))*S23</f>
        <v>0</v>
      </c>
      <c r="CN23" s="65">
        <f t="array" ref="CN23">((index(Setup!$14:$14 ,match(CN$12,Setup!$18:$18,0))=$E$8)*$J23+(index(Setup!$14:$14 ,match(CN$12,Setup!$18:$18,0))=$E$9)*$K23)*if($E23= "Consultant",$H23, $F23 * (1+$I23))*T23</f>
        <v>0</v>
      </c>
      <c r="CO23" s="65">
        <f t="array" ref="CO23">((index(Setup!$14:$14 ,match(CO$12,Setup!$18:$18,0))=$E$8)*$J23+(index(Setup!$14:$14 ,match(CO$12,Setup!$18:$18,0))=$E$9)*$K23)*if($E23= "Consultant",$H23, $F23 * (1+$I23))*U23</f>
        <v>0</v>
      </c>
      <c r="CP23" s="65">
        <f t="array" ref="CP23">((index(Setup!$14:$14 ,match(CP$12,Setup!$18:$18,0))=$E$8)*$J23+(index(Setup!$14:$14 ,match(CP$12,Setup!$18:$18,0))=$E$9)*$K23)*if($E23= "Consultant",$H23, $F23 * (1+$I23))*V23</f>
        <v>0</v>
      </c>
      <c r="CQ23" s="65">
        <f t="array" ref="CQ23">((index(Setup!$14:$14 ,match(CQ$12,Setup!$18:$18,0))=$E$8)*$J23+(index(Setup!$14:$14 ,match(CQ$12,Setup!$18:$18,0))=$E$9)*$K23)*if($E23= "Consultant",$H23, $F23 * (1+$I23))*W23</f>
        <v>0</v>
      </c>
      <c r="CR23" s="65">
        <f t="array" ref="CR23">((index(Setup!$14:$14 ,match(CR$12,Setup!$18:$18,0))=$E$8)*$J23+(index(Setup!$14:$14 ,match(CR$12,Setup!$18:$18,0))=$E$9)*$K23)*if($E23= "Consultant",$H23, $F23 * (1+$I23))*X23</f>
        <v>0</v>
      </c>
      <c r="CS23" s="65">
        <f t="array" ref="CS23">((index(Setup!$14:$14 ,match(CS$12,Setup!$18:$18,0))=$E$8)*$J23+(index(Setup!$14:$14 ,match(CS$12,Setup!$18:$18,0))=$E$9)*$K23)*if($E23= "Consultant",$H23, $F23 * (1+$I23))*Y23</f>
        <v>0</v>
      </c>
      <c r="CT23" s="65">
        <f t="array" ref="CT23">((index(Setup!$14:$14 ,match(CT$12,Setup!$18:$18,0))=$E$8)*$J23+(index(Setup!$14:$14 ,match(CT$12,Setup!$18:$18,0))=$E$9)*$K23)*if($E23= "Consultant",$H23, $F23 * (1+$I23))*Z23</f>
        <v>0</v>
      </c>
      <c r="CU23" s="65">
        <f t="array" ref="CU23">((index(Setup!$14:$14 ,match(CU$12,Setup!$18:$18,0))=$E$8)*$J23+(index(Setup!$14:$14 ,match(CU$12,Setup!$18:$18,0))=$E$9)*$K23)*if($E23= "Consultant",$H23, $F23 * (1+$I23))*AA23</f>
        <v>0</v>
      </c>
      <c r="CV23" s="65">
        <f t="array" ref="CV23">((index(Setup!$14:$14 ,match(CV$12,Setup!$18:$18,0))=$E$8)*$J23+(index(Setup!$14:$14 ,match(CV$12,Setup!$18:$18,0))=$E$9)*$K23)*if($E23= "Consultant",$H23, $F23 * (1+$I23))*AB23</f>
        <v>0</v>
      </c>
      <c r="CW23" s="65">
        <f t="array" ref="CW23">((index(Setup!$14:$14 ,match(CW$12,Setup!$18:$18,0))=$E$8)*$J23+(index(Setup!$14:$14 ,match(CW$12,Setup!$18:$18,0))=$E$9)*$K23)*if($E23= "Consultant",$H23, $F23 * (1+$I23))*AC23</f>
        <v>0</v>
      </c>
      <c r="CX23" s="65">
        <f t="array" ref="CX23">((index(Setup!$14:$14 ,match(CX$12,Setup!$18:$18,0))=$E$8)*$J23+(index(Setup!$14:$14 ,match(CX$12,Setup!$18:$18,0))=$E$9)*$K23)*if($E23= "Consultant",$H23, $F23 * (1+$I23))*AD23</f>
        <v>0</v>
      </c>
      <c r="CY23" s="65">
        <f t="array" ref="CY23">((index(Setup!$14:$14 ,match(CY$12,Setup!$18:$18,0))=$E$8)*$J23+(index(Setup!$14:$14 ,match(CY$12,Setup!$18:$18,0))=$E$9)*$K23)*if($E23= "Consultant",$H23, $F23 * (1+$I23))*AE23</f>
        <v>0</v>
      </c>
      <c r="CZ23" s="65">
        <f t="array" ref="CZ23">((index(Setup!$14:$14 ,match(CZ$12,Setup!$18:$18,0))=$E$8)*$J23+(index(Setup!$14:$14 ,match(CZ$12,Setup!$18:$18,0))=$E$9)*$K23)*if($E23= "Consultant",$H23, $F23 * (1+$I23))*AF23</f>
        <v>0</v>
      </c>
      <c r="DA23" s="65">
        <f t="array" ref="DA23">((index(Setup!$14:$14 ,match(DA$12,Setup!$18:$18,0))=$E$8)*$J23+(index(Setup!$14:$14 ,match(DA$12,Setup!$18:$18,0))=$E$9)*$K23)*if($E23= "Consultant",$H23, $F23 * (1+$I23))*AG23</f>
        <v>0</v>
      </c>
      <c r="DB23" s="65">
        <f t="array" ref="DB23">((index(Setup!$14:$14 ,match(DB$12,Setup!$18:$18,0))=$E$8)*$J23+(index(Setup!$14:$14 ,match(DB$12,Setup!$18:$18,0))=$E$9)*$K23)*if($E23= "Consultant",$H23, $F23 * (1+$I23))*AH23</f>
        <v>0</v>
      </c>
      <c r="DC23" s="65">
        <f t="array" ref="DC23">((index(Setup!$14:$14 ,match(DC$12,Setup!$18:$18,0))=$E$8)*$J23+(index(Setup!$14:$14 ,match(DC$12,Setup!$18:$18,0))=$E$9)*$K23)*if($E23= "Consultant",$H23, $F23 * (1+$I23))*AI23</f>
        <v>0</v>
      </c>
      <c r="DD23" s="65">
        <f t="array" ref="DD23">((index(Setup!$14:$14 ,match(DD$12,Setup!$18:$18,0))=$E$8)*$J23+(index(Setup!$14:$14 ,match(DD$12,Setup!$18:$18,0))=$E$9)*$K23)*if($E23= "Consultant",$H23, $F23 * (1+$I23))*AJ23</f>
        <v>0</v>
      </c>
      <c r="DE23" s="65">
        <f t="array" ref="DE23">((index(Setup!$14:$14 ,match(DE$12,Setup!$18:$18,0))=$E$8)*$J23+(index(Setup!$14:$14 ,match(DE$12,Setup!$18:$18,0))=$E$9)*$K23)*if($E23= "Consultant",$H23, $F23 * (1+$I23))*AK23</f>
        <v>0</v>
      </c>
      <c r="DF23" s="65">
        <f t="array" ref="DF23">((index(Setup!$14:$14 ,match(DF$12,Setup!$18:$18,0))=$E$8)*$J23+(index(Setup!$14:$14 ,match(DF$12,Setup!$18:$18,0))=$E$9)*$K23)*if($E23= "Consultant",$H23, $F23 * (1+$I23))*AL23</f>
        <v>0</v>
      </c>
      <c r="DG23" s="65">
        <f t="array" ref="DG23">((index(Setup!$14:$14 ,match(DG$12,Setup!$18:$18,0))=$E$8)*$J23+(index(Setup!$14:$14 ,match(DG$12,Setup!$18:$18,0))=$E$9)*$K23)*if($E23= "Consultant",$H23, $F23 * (1+$I23))*AM23</f>
        <v>0</v>
      </c>
      <c r="DH23" s="65">
        <f t="array" ref="DH23">((index(Setup!$14:$14 ,match(DH$12,Setup!$18:$18,0))=$E$8)*$J23+(index(Setup!$14:$14 ,match(DH$12,Setup!$18:$18,0))=$E$9)*$K23)*if($E23= "Consultant",$H23, $F23 * (1+$I23))*AN23</f>
        <v>0</v>
      </c>
      <c r="DI23" s="65">
        <f t="array" ref="DI23">((index(Setup!$14:$14 ,match(DI$12,Setup!$18:$18,0))=$E$8)*$J23+(index(Setup!$14:$14 ,match(DI$12,Setup!$18:$18,0))=$E$9)*$K23)*if($E23= "Consultant",$H23, $F23 * (1+$I23))*AO23</f>
        <v>0</v>
      </c>
      <c r="DJ23" s="65">
        <f t="array" ref="DJ23">((index(Setup!$14:$14 ,match(DJ$12,Setup!$18:$18,0))=$E$8)*$J23+(index(Setup!$14:$14 ,match(DJ$12,Setup!$18:$18,0))=$E$9)*$K23)*if($E23= "Consultant",$H23, $F23 * (1+$I23))*AP23</f>
        <v>0</v>
      </c>
      <c r="DK23" s="65">
        <f t="array" ref="DK23">((index(Setup!$14:$14 ,match(DK$12,Setup!$18:$18,0))=$E$8)*$J23+(index(Setup!$14:$14 ,match(DK$12,Setup!$18:$18,0))=$E$9)*$K23)*if($E23= "Consultant",$H23, $F23 * (1+$I23))*AQ23</f>
        <v>0</v>
      </c>
      <c r="DL23" s="65">
        <f t="array" ref="DL23">((index(Setup!$14:$14 ,match(DL$12,Setup!$18:$18,0))=$E$8)*$J23+(index(Setup!$14:$14 ,match(DL$12,Setup!$18:$18,0))=$E$9)*$K23)*if($E23= "Consultant",$H23, $F23 * (1+$I23))*AR23</f>
        <v>0</v>
      </c>
      <c r="DM23" s="65">
        <f t="array" ref="DM23">((index(Setup!$14:$14 ,match(DM$12,Setup!$18:$18,0))=$E$8)*$J23+(index(Setup!$14:$14 ,match(DM$12,Setup!$18:$18,0))=$E$9)*$K23)*if($E23= "Consultant",$H23, $F23 * (1+$I23))*AS23</f>
        <v>0</v>
      </c>
      <c r="DN23" s="65">
        <f t="array" ref="DN23">((index(Setup!$14:$14 ,match(DN$12,Setup!$18:$18,0))=$E$8)*$J23+(index(Setup!$14:$14 ,match(DN$12,Setup!$18:$18,0))=$E$9)*$K23)*if($E23= "Consultant",$H23, $F23 * (1+$I23))*AT23</f>
        <v>0</v>
      </c>
      <c r="DO23" s="65">
        <f t="array" ref="DO23">((index(Setup!$14:$14 ,match(DO$12,Setup!$18:$18,0))=$E$8)*$J23+(index(Setup!$14:$14 ,match(DO$12,Setup!$18:$18,0))=$E$9)*$K23)*if($E23= "Consultant",$H23, $F23 * (1+$I23))*AU23</f>
        <v>0</v>
      </c>
      <c r="DP23" s="65">
        <f t="shared" ref="DP23:EY23" si="45">$G23*L23</f>
        <v>0</v>
      </c>
      <c r="DQ23" s="65">
        <f t="shared" si="45"/>
        <v>0</v>
      </c>
      <c r="DR23" s="65">
        <f t="shared" si="45"/>
        <v>0</v>
      </c>
      <c r="DS23" s="65">
        <f t="shared" si="45"/>
        <v>0</v>
      </c>
      <c r="DT23" s="65">
        <f t="shared" si="45"/>
        <v>0</v>
      </c>
      <c r="DU23" s="65">
        <f t="shared" si="45"/>
        <v>0</v>
      </c>
      <c r="DV23" s="65">
        <f t="shared" si="45"/>
        <v>0</v>
      </c>
      <c r="DW23" s="65">
        <f t="shared" si="45"/>
        <v>0</v>
      </c>
      <c r="DX23" s="65">
        <f t="shared" si="45"/>
        <v>0</v>
      </c>
      <c r="DY23" s="65">
        <f t="shared" si="45"/>
        <v>0</v>
      </c>
      <c r="DZ23" s="65">
        <f t="shared" si="45"/>
        <v>0</v>
      </c>
      <c r="EA23" s="65">
        <f t="shared" si="45"/>
        <v>0</v>
      </c>
      <c r="EB23" s="65">
        <f t="shared" si="45"/>
        <v>0</v>
      </c>
      <c r="EC23" s="65">
        <f t="shared" si="45"/>
        <v>0</v>
      </c>
      <c r="ED23" s="65">
        <f t="shared" si="45"/>
        <v>0</v>
      </c>
      <c r="EE23" s="65">
        <f t="shared" si="45"/>
        <v>0</v>
      </c>
      <c r="EF23" s="65">
        <f t="shared" si="45"/>
        <v>0</v>
      </c>
      <c r="EG23" s="65">
        <f t="shared" si="45"/>
        <v>0</v>
      </c>
      <c r="EH23" s="65">
        <f t="shared" si="45"/>
        <v>0</v>
      </c>
      <c r="EI23" s="65">
        <f t="shared" si="45"/>
        <v>0</v>
      </c>
      <c r="EJ23" s="65">
        <f t="shared" si="45"/>
        <v>0</v>
      </c>
      <c r="EK23" s="65">
        <f t="shared" si="45"/>
        <v>0</v>
      </c>
      <c r="EL23" s="65">
        <f t="shared" si="45"/>
        <v>0</v>
      </c>
      <c r="EM23" s="65">
        <f t="shared" si="45"/>
        <v>0</v>
      </c>
      <c r="EN23" s="65">
        <f t="shared" si="45"/>
        <v>0</v>
      </c>
      <c r="EO23" s="65">
        <f t="shared" si="45"/>
        <v>0</v>
      </c>
      <c r="EP23" s="65">
        <f t="shared" si="45"/>
        <v>0</v>
      </c>
      <c r="EQ23" s="65">
        <f t="shared" si="45"/>
        <v>0</v>
      </c>
      <c r="ER23" s="65">
        <f t="shared" si="45"/>
        <v>0</v>
      </c>
      <c r="ES23" s="65">
        <f t="shared" si="45"/>
        <v>0</v>
      </c>
      <c r="ET23" s="65">
        <f t="shared" si="45"/>
        <v>0</v>
      </c>
      <c r="EU23" s="65">
        <f t="shared" si="45"/>
        <v>0</v>
      </c>
      <c r="EV23" s="65">
        <f t="shared" si="45"/>
        <v>0</v>
      </c>
      <c r="EW23" s="65">
        <f t="shared" si="45"/>
        <v>0</v>
      </c>
      <c r="EX23" s="65">
        <f t="shared" si="45"/>
        <v>0</v>
      </c>
      <c r="EY23" s="65">
        <f t="shared" si="45"/>
        <v>0</v>
      </c>
      <c r="EZ23" s="65">
        <f t="shared" ref="EZ23:GI23" si="46">AV23+CF23+DP23</f>
        <v>0</v>
      </c>
      <c r="FA23" s="65">
        <f t="shared" si="46"/>
        <v>0</v>
      </c>
      <c r="FB23" s="65">
        <f t="shared" si="46"/>
        <v>0</v>
      </c>
      <c r="FC23" s="65">
        <f t="shared" si="46"/>
        <v>0</v>
      </c>
      <c r="FD23" s="65">
        <f t="shared" si="46"/>
        <v>0</v>
      </c>
      <c r="FE23" s="65">
        <f t="shared" si="46"/>
        <v>0</v>
      </c>
      <c r="FF23" s="65">
        <f t="shared" si="46"/>
        <v>0</v>
      </c>
      <c r="FG23" s="65">
        <f t="shared" si="46"/>
        <v>0</v>
      </c>
      <c r="FH23" s="65">
        <f t="shared" si="46"/>
        <v>0</v>
      </c>
      <c r="FI23" s="65">
        <f t="shared" si="46"/>
        <v>0</v>
      </c>
      <c r="FJ23" s="65">
        <f t="shared" si="46"/>
        <v>0</v>
      </c>
      <c r="FK23" s="65">
        <f t="shared" si="46"/>
        <v>0</v>
      </c>
      <c r="FL23" s="65">
        <f t="shared" si="46"/>
        <v>0</v>
      </c>
      <c r="FM23" s="65">
        <f t="shared" si="46"/>
        <v>0</v>
      </c>
      <c r="FN23" s="65">
        <f t="shared" si="46"/>
        <v>0</v>
      </c>
      <c r="FO23" s="65">
        <f t="shared" si="46"/>
        <v>0</v>
      </c>
      <c r="FP23" s="65">
        <f t="shared" si="46"/>
        <v>0</v>
      </c>
      <c r="FQ23" s="65">
        <f t="shared" si="46"/>
        <v>0</v>
      </c>
      <c r="FR23" s="65">
        <f t="shared" si="46"/>
        <v>0</v>
      </c>
      <c r="FS23" s="65">
        <f t="shared" si="46"/>
        <v>0</v>
      </c>
      <c r="FT23" s="65">
        <f t="shared" si="46"/>
        <v>0</v>
      </c>
      <c r="FU23" s="65">
        <f t="shared" si="46"/>
        <v>0</v>
      </c>
      <c r="FV23" s="65">
        <f t="shared" si="46"/>
        <v>0</v>
      </c>
      <c r="FW23" s="65">
        <f t="shared" si="46"/>
        <v>0</v>
      </c>
      <c r="FX23" s="65">
        <f t="shared" si="46"/>
        <v>0</v>
      </c>
      <c r="FY23" s="65">
        <f t="shared" si="46"/>
        <v>0</v>
      </c>
      <c r="FZ23" s="65">
        <f t="shared" si="46"/>
        <v>0</v>
      </c>
      <c r="GA23" s="65">
        <f t="shared" si="46"/>
        <v>0</v>
      </c>
      <c r="GB23" s="65">
        <f t="shared" si="46"/>
        <v>0</v>
      </c>
      <c r="GC23" s="65">
        <f t="shared" si="46"/>
        <v>0</v>
      </c>
      <c r="GD23" s="65">
        <f t="shared" si="46"/>
        <v>0</v>
      </c>
      <c r="GE23" s="65">
        <f t="shared" si="46"/>
        <v>0</v>
      </c>
      <c r="GF23" s="65">
        <f t="shared" si="46"/>
        <v>0</v>
      </c>
      <c r="GG23" s="65">
        <f t="shared" si="46"/>
        <v>0</v>
      </c>
      <c r="GH23" s="65">
        <f t="shared" si="46"/>
        <v>0</v>
      </c>
      <c r="GI23" s="65">
        <f t="shared" si="46"/>
        <v>0</v>
      </c>
      <c r="GJ23" s="65">
        <f t="shared" ref="GJ23:HS23" si="47">(if($E23= "Consultant",$H23, $F23 * (1+$I23))*L23*(12+$J23+$K23)/12)+DP23</f>
        <v>0</v>
      </c>
      <c r="GK23" s="65">
        <f t="shared" si="47"/>
        <v>0</v>
      </c>
      <c r="GL23" s="65">
        <f t="shared" si="47"/>
        <v>0</v>
      </c>
      <c r="GM23" s="65">
        <f t="shared" si="47"/>
        <v>0</v>
      </c>
      <c r="GN23" s="65">
        <f t="shared" si="47"/>
        <v>0</v>
      </c>
      <c r="GO23" s="65">
        <f t="shared" si="47"/>
        <v>0</v>
      </c>
      <c r="GP23" s="65">
        <f t="shared" si="47"/>
        <v>0</v>
      </c>
      <c r="GQ23" s="65">
        <f t="shared" si="47"/>
        <v>0</v>
      </c>
      <c r="GR23" s="65">
        <f t="shared" si="47"/>
        <v>0</v>
      </c>
      <c r="GS23" s="65">
        <f t="shared" si="47"/>
        <v>0</v>
      </c>
      <c r="GT23" s="65">
        <f t="shared" si="47"/>
        <v>0</v>
      </c>
      <c r="GU23" s="65">
        <f t="shared" si="47"/>
        <v>0</v>
      </c>
      <c r="GV23" s="65">
        <f t="shared" si="47"/>
        <v>0</v>
      </c>
      <c r="GW23" s="65">
        <f t="shared" si="47"/>
        <v>0</v>
      </c>
      <c r="GX23" s="65">
        <f t="shared" si="47"/>
        <v>0</v>
      </c>
      <c r="GY23" s="65">
        <f t="shared" si="47"/>
        <v>0</v>
      </c>
      <c r="GZ23" s="65">
        <f t="shared" si="47"/>
        <v>0</v>
      </c>
      <c r="HA23" s="65">
        <f t="shared" si="47"/>
        <v>0</v>
      </c>
      <c r="HB23" s="65">
        <f t="shared" si="47"/>
        <v>0</v>
      </c>
      <c r="HC23" s="65">
        <f t="shared" si="47"/>
        <v>0</v>
      </c>
      <c r="HD23" s="65">
        <f t="shared" si="47"/>
        <v>0</v>
      </c>
      <c r="HE23" s="65">
        <f t="shared" si="47"/>
        <v>0</v>
      </c>
      <c r="HF23" s="65">
        <f t="shared" si="47"/>
        <v>0</v>
      </c>
      <c r="HG23" s="65">
        <f t="shared" si="47"/>
        <v>0</v>
      </c>
      <c r="HH23" s="65">
        <f t="shared" si="47"/>
        <v>0</v>
      </c>
      <c r="HI23" s="65">
        <f t="shared" si="47"/>
        <v>0</v>
      </c>
      <c r="HJ23" s="65">
        <f t="shared" si="47"/>
        <v>0</v>
      </c>
      <c r="HK23" s="65">
        <f t="shared" si="47"/>
        <v>0</v>
      </c>
      <c r="HL23" s="65">
        <f t="shared" si="47"/>
        <v>0</v>
      </c>
      <c r="HM23" s="65">
        <f t="shared" si="47"/>
        <v>0</v>
      </c>
      <c r="HN23" s="65">
        <f t="shared" si="47"/>
        <v>0</v>
      </c>
      <c r="HO23" s="65">
        <f t="shared" si="47"/>
        <v>0</v>
      </c>
      <c r="HP23" s="65">
        <f t="shared" si="47"/>
        <v>0</v>
      </c>
      <c r="HQ23" s="65">
        <f t="shared" si="47"/>
        <v>0</v>
      </c>
      <c r="HR23" s="65">
        <f t="shared" si="47"/>
        <v>0</v>
      </c>
      <c r="HS23" s="65">
        <f t="shared" si="47"/>
        <v>0</v>
      </c>
    </row>
    <row r="24">
      <c r="B24" s="64"/>
      <c r="C24" s="64"/>
      <c r="D24" s="63"/>
      <c r="E24" s="63"/>
      <c r="F24" s="64"/>
      <c r="G24" s="64"/>
      <c r="H24" s="64"/>
      <c r="I24" s="63" t="str">
        <f t="shared" si="5"/>
        <v/>
      </c>
      <c r="J24" s="63" t="str">
        <f t="shared" si="6"/>
        <v/>
      </c>
      <c r="K24" s="63" t="str">
        <f t="shared" si="7"/>
        <v/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5">
        <f t="shared" ref="AV24:CE24" si="48">if($E24= "Consultant",$H24, $F24 * (1+$I24))*L24</f>
        <v>0</v>
      </c>
      <c r="AW24" s="65">
        <f t="shared" si="48"/>
        <v>0</v>
      </c>
      <c r="AX24" s="65">
        <f t="shared" si="48"/>
        <v>0</v>
      </c>
      <c r="AY24" s="65">
        <f t="shared" si="48"/>
        <v>0</v>
      </c>
      <c r="AZ24" s="65">
        <f t="shared" si="48"/>
        <v>0</v>
      </c>
      <c r="BA24" s="65">
        <f t="shared" si="48"/>
        <v>0</v>
      </c>
      <c r="BB24" s="65">
        <f t="shared" si="48"/>
        <v>0</v>
      </c>
      <c r="BC24" s="65">
        <f t="shared" si="48"/>
        <v>0</v>
      </c>
      <c r="BD24" s="65">
        <f t="shared" si="48"/>
        <v>0</v>
      </c>
      <c r="BE24" s="65">
        <f t="shared" si="48"/>
        <v>0</v>
      </c>
      <c r="BF24" s="65">
        <f t="shared" si="48"/>
        <v>0</v>
      </c>
      <c r="BG24" s="65">
        <f t="shared" si="48"/>
        <v>0</v>
      </c>
      <c r="BH24" s="65">
        <f t="shared" si="48"/>
        <v>0</v>
      </c>
      <c r="BI24" s="65">
        <f t="shared" si="48"/>
        <v>0</v>
      </c>
      <c r="BJ24" s="65">
        <f t="shared" si="48"/>
        <v>0</v>
      </c>
      <c r="BK24" s="65">
        <f t="shared" si="48"/>
        <v>0</v>
      </c>
      <c r="BL24" s="65">
        <f t="shared" si="48"/>
        <v>0</v>
      </c>
      <c r="BM24" s="65">
        <f t="shared" si="48"/>
        <v>0</v>
      </c>
      <c r="BN24" s="65">
        <f t="shared" si="48"/>
        <v>0</v>
      </c>
      <c r="BO24" s="65">
        <f t="shared" si="48"/>
        <v>0</v>
      </c>
      <c r="BP24" s="65">
        <f t="shared" si="48"/>
        <v>0</v>
      </c>
      <c r="BQ24" s="65">
        <f t="shared" si="48"/>
        <v>0</v>
      </c>
      <c r="BR24" s="65">
        <f t="shared" si="48"/>
        <v>0</v>
      </c>
      <c r="BS24" s="65">
        <f t="shared" si="48"/>
        <v>0</v>
      </c>
      <c r="BT24" s="65">
        <f t="shared" si="48"/>
        <v>0</v>
      </c>
      <c r="BU24" s="65">
        <f t="shared" si="48"/>
        <v>0</v>
      </c>
      <c r="BV24" s="65">
        <f t="shared" si="48"/>
        <v>0</v>
      </c>
      <c r="BW24" s="65">
        <f t="shared" si="48"/>
        <v>0</v>
      </c>
      <c r="BX24" s="65">
        <f t="shared" si="48"/>
        <v>0</v>
      </c>
      <c r="BY24" s="65">
        <f t="shared" si="48"/>
        <v>0</v>
      </c>
      <c r="BZ24" s="65">
        <f t="shared" si="48"/>
        <v>0</v>
      </c>
      <c r="CA24" s="65">
        <f t="shared" si="48"/>
        <v>0</v>
      </c>
      <c r="CB24" s="65">
        <f t="shared" si="48"/>
        <v>0</v>
      </c>
      <c r="CC24" s="65">
        <f t="shared" si="48"/>
        <v>0</v>
      </c>
      <c r="CD24" s="65">
        <f t="shared" si="48"/>
        <v>0</v>
      </c>
      <c r="CE24" s="65">
        <f t="shared" si="48"/>
        <v>0</v>
      </c>
      <c r="CF24" s="65">
        <f t="array" ref="CF24">((index(Setup!$14:$14 ,match(CF$12,Setup!$18:$18,0))=$E$8)*$J24+(index(Setup!$14:$14 ,match(CF$12,Setup!$18:$18,0))=$E$9)*$K24)*if($E24= "Consultant",$H24, $F24 * (1+$I24))*L24</f>
        <v>0</v>
      </c>
      <c r="CG24" s="65">
        <f t="array" ref="CG24">((index(Setup!$14:$14 ,match(CG$12,Setup!$18:$18,0))=$E$8)*$J24+(index(Setup!$14:$14 ,match(CG$12,Setup!$18:$18,0))=$E$9)*$K24)*if($E24= "Consultant",$H24, $F24 * (1+$I24))*M24</f>
        <v>0</v>
      </c>
      <c r="CH24" s="65">
        <f t="array" ref="CH24">((index(Setup!$14:$14 ,match(CH$12,Setup!$18:$18,0))=$E$8)*$J24+(index(Setup!$14:$14 ,match(CH$12,Setup!$18:$18,0))=$E$9)*$K24)*if($E24= "Consultant",$H24, $F24 * (1+$I24))*N24</f>
        <v>0</v>
      </c>
      <c r="CI24" s="65">
        <f t="array" ref="CI24">((index(Setup!$14:$14 ,match(CI$12,Setup!$18:$18,0))=$E$8)*$J24+(index(Setup!$14:$14 ,match(CI$12,Setup!$18:$18,0))=$E$9)*$K24)*if($E24= "Consultant",$H24, $F24 * (1+$I24))*O24</f>
        <v>0</v>
      </c>
      <c r="CJ24" s="65">
        <f t="array" ref="CJ24">((index(Setup!$14:$14 ,match(CJ$12,Setup!$18:$18,0))=$E$8)*$J24+(index(Setup!$14:$14 ,match(CJ$12,Setup!$18:$18,0))=$E$9)*$K24)*if($E24= "Consultant",$H24, $F24 * (1+$I24))*P24</f>
        <v>0</v>
      </c>
      <c r="CK24" s="65">
        <f t="array" ref="CK24">((index(Setup!$14:$14 ,match(CK$12,Setup!$18:$18,0))=$E$8)*$J24+(index(Setup!$14:$14 ,match(CK$12,Setup!$18:$18,0))=$E$9)*$K24)*if($E24= "Consultant",$H24, $F24 * (1+$I24))*Q24</f>
        <v>0</v>
      </c>
      <c r="CL24" s="65">
        <f t="array" ref="CL24">((index(Setup!$14:$14 ,match(CL$12,Setup!$18:$18,0))=$E$8)*$J24+(index(Setup!$14:$14 ,match(CL$12,Setup!$18:$18,0))=$E$9)*$K24)*if($E24= "Consultant",$H24, $F24 * (1+$I24))*R24</f>
        <v>0</v>
      </c>
      <c r="CM24" s="65">
        <f t="array" ref="CM24">((index(Setup!$14:$14 ,match(CM$12,Setup!$18:$18,0))=$E$8)*$J24+(index(Setup!$14:$14 ,match(CM$12,Setup!$18:$18,0))=$E$9)*$K24)*if($E24= "Consultant",$H24, $F24 * (1+$I24))*S24</f>
        <v>0</v>
      </c>
      <c r="CN24" s="65">
        <f t="array" ref="CN24">((index(Setup!$14:$14 ,match(CN$12,Setup!$18:$18,0))=$E$8)*$J24+(index(Setup!$14:$14 ,match(CN$12,Setup!$18:$18,0))=$E$9)*$K24)*if($E24= "Consultant",$H24, $F24 * (1+$I24))*T24</f>
        <v>0</v>
      </c>
      <c r="CO24" s="65">
        <f t="array" ref="CO24">((index(Setup!$14:$14 ,match(CO$12,Setup!$18:$18,0))=$E$8)*$J24+(index(Setup!$14:$14 ,match(CO$12,Setup!$18:$18,0))=$E$9)*$K24)*if($E24= "Consultant",$H24, $F24 * (1+$I24))*U24</f>
        <v>0</v>
      </c>
      <c r="CP24" s="65">
        <f t="array" ref="CP24">((index(Setup!$14:$14 ,match(CP$12,Setup!$18:$18,0))=$E$8)*$J24+(index(Setup!$14:$14 ,match(CP$12,Setup!$18:$18,0))=$E$9)*$K24)*if($E24= "Consultant",$H24, $F24 * (1+$I24))*V24</f>
        <v>0</v>
      </c>
      <c r="CQ24" s="65">
        <f t="array" ref="CQ24">((index(Setup!$14:$14 ,match(CQ$12,Setup!$18:$18,0))=$E$8)*$J24+(index(Setup!$14:$14 ,match(CQ$12,Setup!$18:$18,0))=$E$9)*$K24)*if($E24= "Consultant",$H24, $F24 * (1+$I24))*W24</f>
        <v>0</v>
      </c>
      <c r="CR24" s="65">
        <f t="array" ref="CR24">((index(Setup!$14:$14 ,match(CR$12,Setup!$18:$18,0))=$E$8)*$J24+(index(Setup!$14:$14 ,match(CR$12,Setup!$18:$18,0))=$E$9)*$K24)*if($E24= "Consultant",$H24, $F24 * (1+$I24))*X24</f>
        <v>0</v>
      </c>
      <c r="CS24" s="65">
        <f t="array" ref="CS24">((index(Setup!$14:$14 ,match(CS$12,Setup!$18:$18,0))=$E$8)*$J24+(index(Setup!$14:$14 ,match(CS$12,Setup!$18:$18,0))=$E$9)*$K24)*if($E24= "Consultant",$H24, $F24 * (1+$I24))*Y24</f>
        <v>0</v>
      </c>
      <c r="CT24" s="65">
        <f t="array" ref="CT24">((index(Setup!$14:$14 ,match(CT$12,Setup!$18:$18,0))=$E$8)*$J24+(index(Setup!$14:$14 ,match(CT$12,Setup!$18:$18,0))=$E$9)*$K24)*if($E24= "Consultant",$H24, $F24 * (1+$I24))*Z24</f>
        <v>0</v>
      </c>
      <c r="CU24" s="65">
        <f t="array" ref="CU24">((index(Setup!$14:$14 ,match(CU$12,Setup!$18:$18,0))=$E$8)*$J24+(index(Setup!$14:$14 ,match(CU$12,Setup!$18:$18,0))=$E$9)*$K24)*if($E24= "Consultant",$H24, $F24 * (1+$I24))*AA24</f>
        <v>0</v>
      </c>
      <c r="CV24" s="65">
        <f t="array" ref="CV24">((index(Setup!$14:$14 ,match(CV$12,Setup!$18:$18,0))=$E$8)*$J24+(index(Setup!$14:$14 ,match(CV$12,Setup!$18:$18,0))=$E$9)*$K24)*if($E24= "Consultant",$H24, $F24 * (1+$I24))*AB24</f>
        <v>0</v>
      </c>
      <c r="CW24" s="65">
        <f t="array" ref="CW24">((index(Setup!$14:$14 ,match(CW$12,Setup!$18:$18,0))=$E$8)*$J24+(index(Setup!$14:$14 ,match(CW$12,Setup!$18:$18,0))=$E$9)*$K24)*if($E24= "Consultant",$H24, $F24 * (1+$I24))*AC24</f>
        <v>0</v>
      </c>
      <c r="CX24" s="65">
        <f t="array" ref="CX24">((index(Setup!$14:$14 ,match(CX$12,Setup!$18:$18,0))=$E$8)*$J24+(index(Setup!$14:$14 ,match(CX$12,Setup!$18:$18,0))=$E$9)*$K24)*if($E24= "Consultant",$H24, $F24 * (1+$I24))*AD24</f>
        <v>0</v>
      </c>
      <c r="CY24" s="65">
        <f t="array" ref="CY24">((index(Setup!$14:$14 ,match(CY$12,Setup!$18:$18,0))=$E$8)*$J24+(index(Setup!$14:$14 ,match(CY$12,Setup!$18:$18,0))=$E$9)*$K24)*if($E24= "Consultant",$H24, $F24 * (1+$I24))*AE24</f>
        <v>0</v>
      </c>
      <c r="CZ24" s="65">
        <f t="array" ref="CZ24">((index(Setup!$14:$14 ,match(CZ$12,Setup!$18:$18,0))=$E$8)*$J24+(index(Setup!$14:$14 ,match(CZ$12,Setup!$18:$18,0))=$E$9)*$K24)*if($E24= "Consultant",$H24, $F24 * (1+$I24))*AF24</f>
        <v>0</v>
      </c>
      <c r="DA24" s="65">
        <f t="array" ref="DA24">((index(Setup!$14:$14 ,match(DA$12,Setup!$18:$18,0))=$E$8)*$J24+(index(Setup!$14:$14 ,match(DA$12,Setup!$18:$18,0))=$E$9)*$K24)*if($E24= "Consultant",$H24, $F24 * (1+$I24))*AG24</f>
        <v>0</v>
      </c>
      <c r="DB24" s="65">
        <f t="array" ref="DB24">((index(Setup!$14:$14 ,match(DB$12,Setup!$18:$18,0))=$E$8)*$J24+(index(Setup!$14:$14 ,match(DB$12,Setup!$18:$18,0))=$E$9)*$K24)*if($E24= "Consultant",$H24, $F24 * (1+$I24))*AH24</f>
        <v>0</v>
      </c>
      <c r="DC24" s="65">
        <f t="array" ref="DC24">((index(Setup!$14:$14 ,match(DC$12,Setup!$18:$18,0))=$E$8)*$J24+(index(Setup!$14:$14 ,match(DC$12,Setup!$18:$18,0))=$E$9)*$K24)*if($E24= "Consultant",$H24, $F24 * (1+$I24))*AI24</f>
        <v>0</v>
      </c>
      <c r="DD24" s="65">
        <f t="array" ref="DD24">((index(Setup!$14:$14 ,match(DD$12,Setup!$18:$18,0))=$E$8)*$J24+(index(Setup!$14:$14 ,match(DD$12,Setup!$18:$18,0))=$E$9)*$K24)*if($E24= "Consultant",$H24, $F24 * (1+$I24))*AJ24</f>
        <v>0</v>
      </c>
      <c r="DE24" s="65">
        <f t="array" ref="DE24">((index(Setup!$14:$14 ,match(DE$12,Setup!$18:$18,0))=$E$8)*$J24+(index(Setup!$14:$14 ,match(DE$12,Setup!$18:$18,0))=$E$9)*$K24)*if($E24= "Consultant",$H24, $F24 * (1+$I24))*AK24</f>
        <v>0</v>
      </c>
      <c r="DF24" s="65">
        <f t="array" ref="DF24">((index(Setup!$14:$14 ,match(DF$12,Setup!$18:$18,0))=$E$8)*$J24+(index(Setup!$14:$14 ,match(DF$12,Setup!$18:$18,0))=$E$9)*$K24)*if($E24= "Consultant",$H24, $F24 * (1+$I24))*AL24</f>
        <v>0</v>
      </c>
      <c r="DG24" s="65">
        <f t="array" ref="DG24">((index(Setup!$14:$14 ,match(DG$12,Setup!$18:$18,0))=$E$8)*$J24+(index(Setup!$14:$14 ,match(DG$12,Setup!$18:$18,0))=$E$9)*$K24)*if($E24= "Consultant",$H24, $F24 * (1+$I24))*AM24</f>
        <v>0</v>
      </c>
      <c r="DH24" s="65">
        <f t="array" ref="DH24">((index(Setup!$14:$14 ,match(DH$12,Setup!$18:$18,0))=$E$8)*$J24+(index(Setup!$14:$14 ,match(DH$12,Setup!$18:$18,0))=$E$9)*$K24)*if($E24= "Consultant",$H24, $F24 * (1+$I24))*AN24</f>
        <v>0</v>
      </c>
      <c r="DI24" s="65">
        <f t="array" ref="DI24">((index(Setup!$14:$14 ,match(DI$12,Setup!$18:$18,0))=$E$8)*$J24+(index(Setup!$14:$14 ,match(DI$12,Setup!$18:$18,0))=$E$9)*$K24)*if($E24= "Consultant",$H24, $F24 * (1+$I24))*AO24</f>
        <v>0</v>
      </c>
      <c r="DJ24" s="65">
        <f t="array" ref="DJ24">((index(Setup!$14:$14 ,match(DJ$12,Setup!$18:$18,0))=$E$8)*$J24+(index(Setup!$14:$14 ,match(DJ$12,Setup!$18:$18,0))=$E$9)*$K24)*if($E24= "Consultant",$H24, $F24 * (1+$I24))*AP24</f>
        <v>0</v>
      </c>
      <c r="DK24" s="65">
        <f t="array" ref="DK24">((index(Setup!$14:$14 ,match(DK$12,Setup!$18:$18,0))=$E$8)*$J24+(index(Setup!$14:$14 ,match(DK$12,Setup!$18:$18,0))=$E$9)*$K24)*if($E24= "Consultant",$H24, $F24 * (1+$I24))*AQ24</f>
        <v>0</v>
      </c>
      <c r="DL24" s="65">
        <f t="array" ref="DL24">((index(Setup!$14:$14 ,match(DL$12,Setup!$18:$18,0))=$E$8)*$J24+(index(Setup!$14:$14 ,match(DL$12,Setup!$18:$18,0))=$E$9)*$K24)*if($E24= "Consultant",$H24, $F24 * (1+$I24))*AR24</f>
        <v>0</v>
      </c>
      <c r="DM24" s="65">
        <f t="array" ref="DM24">((index(Setup!$14:$14 ,match(DM$12,Setup!$18:$18,0))=$E$8)*$J24+(index(Setup!$14:$14 ,match(DM$12,Setup!$18:$18,0))=$E$9)*$K24)*if($E24= "Consultant",$H24, $F24 * (1+$I24))*AS24</f>
        <v>0</v>
      </c>
      <c r="DN24" s="65">
        <f t="array" ref="DN24">((index(Setup!$14:$14 ,match(DN$12,Setup!$18:$18,0))=$E$8)*$J24+(index(Setup!$14:$14 ,match(DN$12,Setup!$18:$18,0))=$E$9)*$K24)*if($E24= "Consultant",$H24, $F24 * (1+$I24))*AT24</f>
        <v>0</v>
      </c>
      <c r="DO24" s="65">
        <f t="array" ref="DO24">((index(Setup!$14:$14 ,match(DO$12,Setup!$18:$18,0))=$E$8)*$J24+(index(Setup!$14:$14 ,match(DO$12,Setup!$18:$18,0))=$E$9)*$K24)*if($E24= "Consultant",$H24, $F24 * (1+$I24))*AU24</f>
        <v>0</v>
      </c>
      <c r="DP24" s="65">
        <f t="shared" ref="DP24:EY24" si="49">$G24*L24</f>
        <v>0</v>
      </c>
      <c r="DQ24" s="65">
        <f t="shared" si="49"/>
        <v>0</v>
      </c>
      <c r="DR24" s="65">
        <f t="shared" si="49"/>
        <v>0</v>
      </c>
      <c r="DS24" s="65">
        <f t="shared" si="49"/>
        <v>0</v>
      </c>
      <c r="DT24" s="65">
        <f t="shared" si="49"/>
        <v>0</v>
      </c>
      <c r="DU24" s="65">
        <f t="shared" si="49"/>
        <v>0</v>
      </c>
      <c r="DV24" s="65">
        <f t="shared" si="49"/>
        <v>0</v>
      </c>
      <c r="DW24" s="65">
        <f t="shared" si="49"/>
        <v>0</v>
      </c>
      <c r="DX24" s="65">
        <f t="shared" si="49"/>
        <v>0</v>
      </c>
      <c r="DY24" s="65">
        <f t="shared" si="49"/>
        <v>0</v>
      </c>
      <c r="DZ24" s="65">
        <f t="shared" si="49"/>
        <v>0</v>
      </c>
      <c r="EA24" s="65">
        <f t="shared" si="49"/>
        <v>0</v>
      </c>
      <c r="EB24" s="65">
        <f t="shared" si="49"/>
        <v>0</v>
      </c>
      <c r="EC24" s="65">
        <f t="shared" si="49"/>
        <v>0</v>
      </c>
      <c r="ED24" s="65">
        <f t="shared" si="49"/>
        <v>0</v>
      </c>
      <c r="EE24" s="65">
        <f t="shared" si="49"/>
        <v>0</v>
      </c>
      <c r="EF24" s="65">
        <f t="shared" si="49"/>
        <v>0</v>
      </c>
      <c r="EG24" s="65">
        <f t="shared" si="49"/>
        <v>0</v>
      </c>
      <c r="EH24" s="65">
        <f t="shared" si="49"/>
        <v>0</v>
      </c>
      <c r="EI24" s="65">
        <f t="shared" si="49"/>
        <v>0</v>
      </c>
      <c r="EJ24" s="65">
        <f t="shared" si="49"/>
        <v>0</v>
      </c>
      <c r="EK24" s="65">
        <f t="shared" si="49"/>
        <v>0</v>
      </c>
      <c r="EL24" s="65">
        <f t="shared" si="49"/>
        <v>0</v>
      </c>
      <c r="EM24" s="65">
        <f t="shared" si="49"/>
        <v>0</v>
      </c>
      <c r="EN24" s="65">
        <f t="shared" si="49"/>
        <v>0</v>
      </c>
      <c r="EO24" s="65">
        <f t="shared" si="49"/>
        <v>0</v>
      </c>
      <c r="EP24" s="65">
        <f t="shared" si="49"/>
        <v>0</v>
      </c>
      <c r="EQ24" s="65">
        <f t="shared" si="49"/>
        <v>0</v>
      </c>
      <c r="ER24" s="65">
        <f t="shared" si="49"/>
        <v>0</v>
      </c>
      <c r="ES24" s="65">
        <f t="shared" si="49"/>
        <v>0</v>
      </c>
      <c r="ET24" s="65">
        <f t="shared" si="49"/>
        <v>0</v>
      </c>
      <c r="EU24" s="65">
        <f t="shared" si="49"/>
        <v>0</v>
      </c>
      <c r="EV24" s="65">
        <f t="shared" si="49"/>
        <v>0</v>
      </c>
      <c r="EW24" s="65">
        <f t="shared" si="49"/>
        <v>0</v>
      </c>
      <c r="EX24" s="65">
        <f t="shared" si="49"/>
        <v>0</v>
      </c>
      <c r="EY24" s="65">
        <f t="shared" si="49"/>
        <v>0</v>
      </c>
      <c r="EZ24" s="65">
        <f t="shared" ref="EZ24:GI24" si="50">AV24+CF24+DP24</f>
        <v>0</v>
      </c>
      <c r="FA24" s="65">
        <f t="shared" si="50"/>
        <v>0</v>
      </c>
      <c r="FB24" s="65">
        <f t="shared" si="50"/>
        <v>0</v>
      </c>
      <c r="FC24" s="65">
        <f t="shared" si="50"/>
        <v>0</v>
      </c>
      <c r="FD24" s="65">
        <f t="shared" si="50"/>
        <v>0</v>
      </c>
      <c r="FE24" s="65">
        <f t="shared" si="50"/>
        <v>0</v>
      </c>
      <c r="FF24" s="65">
        <f t="shared" si="50"/>
        <v>0</v>
      </c>
      <c r="FG24" s="65">
        <f t="shared" si="50"/>
        <v>0</v>
      </c>
      <c r="FH24" s="65">
        <f t="shared" si="50"/>
        <v>0</v>
      </c>
      <c r="FI24" s="65">
        <f t="shared" si="50"/>
        <v>0</v>
      </c>
      <c r="FJ24" s="65">
        <f t="shared" si="50"/>
        <v>0</v>
      </c>
      <c r="FK24" s="65">
        <f t="shared" si="50"/>
        <v>0</v>
      </c>
      <c r="FL24" s="65">
        <f t="shared" si="50"/>
        <v>0</v>
      </c>
      <c r="FM24" s="65">
        <f t="shared" si="50"/>
        <v>0</v>
      </c>
      <c r="FN24" s="65">
        <f t="shared" si="50"/>
        <v>0</v>
      </c>
      <c r="FO24" s="65">
        <f t="shared" si="50"/>
        <v>0</v>
      </c>
      <c r="FP24" s="65">
        <f t="shared" si="50"/>
        <v>0</v>
      </c>
      <c r="FQ24" s="65">
        <f t="shared" si="50"/>
        <v>0</v>
      </c>
      <c r="FR24" s="65">
        <f t="shared" si="50"/>
        <v>0</v>
      </c>
      <c r="FS24" s="65">
        <f t="shared" si="50"/>
        <v>0</v>
      </c>
      <c r="FT24" s="65">
        <f t="shared" si="50"/>
        <v>0</v>
      </c>
      <c r="FU24" s="65">
        <f t="shared" si="50"/>
        <v>0</v>
      </c>
      <c r="FV24" s="65">
        <f t="shared" si="50"/>
        <v>0</v>
      </c>
      <c r="FW24" s="65">
        <f t="shared" si="50"/>
        <v>0</v>
      </c>
      <c r="FX24" s="65">
        <f t="shared" si="50"/>
        <v>0</v>
      </c>
      <c r="FY24" s="65">
        <f t="shared" si="50"/>
        <v>0</v>
      </c>
      <c r="FZ24" s="65">
        <f t="shared" si="50"/>
        <v>0</v>
      </c>
      <c r="GA24" s="65">
        <f t="shared" si="50"/>
        <v>0</v>
      </c>
      <c r="GB24" s="65">
        <f t="shared" si="50"/>
        <v>0</v>
      </c>
      <c r="GC24" s="65">
        <f t="shared" si="50"/>
        <v>0</v>
      </c>
      <c r="GD24" s="65">
        <f t="shared" si="50"/>
        <v>0</v>
      </c>
      <c r="GE24" s="65">
        <f t="shared" si="50"/>
        <v>0</v>
      </c>
      <c r="GF24" s="65">
        <f t="shared" si="50"/>
        <v>0</v>
      </c>
      <c r="GG24" s="65">
        <f t="shared" si="50"/>
        <v>0</v>
      </c>
      <c r="GH24" s="65">
        <f t="shared" si="50"/>
        <v>0</v>
      </c>
      <c r="GI24" s="65">
        <f t="shared" si="50"/>
        <v>0</v>
      </c>
      <c r="GJ24" s="65">
        <f t="shared" ref="GJ24:HS24" si="51">(if($E24= "Consultant",$H24, $F24 * (1+$I24))*L24*(12+$J24+$K24)/12)+DP24</f>
        <v>0</v>
      </c>
      <c r="GK24" s="65">
        <f t="shared" si="51"/>
        <v>0</v>
      </c>
      <c r="GL24" s="65">
        <f t="shared" si="51"/>
        <v>0</v>
      </c>
      <c r="GM24" s="65">
        <f t="shared" si="51"/>
        <v>0</v>
      </c>
      <c r="GN24" s="65">
        <f t="shared" si="51"/>
        <v>0</v>
      </c>
      <c r="GO24" s="65">
        <f t="shared" si="51"/>
        <v>0</v>
      </c>
      <c r="GP24" s="65">
        <f t="shared" si="51"/>
        <v>0</v>
      </c>
      <c r="GQ24" s="65">
        <f t="shared" si="51"/>
        <v>0</v>
      </c>
      <c r="GR24" s="65">
        <f t="shared" si="51"/>
        <v>0</v>
      </c>
      <c r="GS24" s="65">
        <f t="shared" si="51"/>
        <v>0</v>
      </c>
      <c r="GT24" s="65">
        <f t="shared" si="51"/>
        <v>0</v>
      </c>
      <c r="GU24" s="65">
        <f t="shared" si="51"/>
        <v>0</v>
      </c>
      <c r="GV24" s="65">
        <f t="shared" si="51"/>
        <v>0</v>
      </c>
      <c r="GW24" s="65">
        <f t="shared" si="51"/>
        <v>0</v>
      </c>
      <c r="GX24" s="65">
        <f t="shared" si="51"/>
        <v>0</v>
      </c>
      <c r="GY24" s="65">
        <f t="shared" si="51"/>
        <v>0</v>
      </c>
      <c r="GZ24" s="65">
        <f t="shared" si="51"/>
        <v>0</v>
      </c>
      <c r="HA24" s="65">
        <f t="shared" si="51"/>
        <v>0</v>
      </c>
      <c r="HB24" s="65">
        <f t="shared" si="51"/>
        <v>0</v>
      </c>
      <c r="HC24" s="65">
        <f t="shared" si="51"/>
        <v>0</v>
      </c>
      <c r="HD24" s="65">
        <f t="shared" si="51"/>
        <v>0</v>
      </c>
      <c r="HE24" s="65">
        <f t="shared" si="51"/>
        <v>0</v>
      </c>
      <c r="HF24" s="65">
        <f t="shared" si="51"/>
        <v>0</v>
      </c>
      <c r="HG24" s="65">
        <f t="shared" si="51"/>
        <v>0</v>
      </c>
      <c r="HH24" s="65">
        <f t="shared" si="51"/>
        <v>0</v>
      </c>
      <c r="HI24" s="65">
        <f t="shared" si="51"/>
        <v>0</v>
      </c>
      <c r="HJ24" s="65">
        <f t="shared" si="51"/>
        <v>0</v>
      </c>
      <c r="HK24" s="65">
        <f t="shared" si="51"/>
        <v>0</v>
      </c>
      <c r="HL24" s="65">
        <f t="shared" si="51"/>
        <v>0</v>
      </c>
      <c r="HM24" s="65">
        <f t="shared" si="51"/>
        <v>0</v>
      </c>
      <c r="HN24" s="65">
        <f t="shared" si="51"/>
        <v>0</v>
      </c>
      <c r="HO24" s="65">
        <f t="shared" si="51"/>
        <v>0</v>
      </c>
      <c r="HP24" s="65">
        <f t="shared" si="51"/>
        <v>0</v>
      </c>
      <c r="HQ24" s="65">
        <f t="shared" si="51"/>
        <v>0</v>
      </c>
      <c r="HR24" s="65">
        <f t="shared" si="51"/>
        <v>0</v>
      </c>
      <c r="HS24" s="65">
        <f t="shared" si="51"/>
        <v>0</v>
      </c>
    </row>
    <row r="25">
      <c r="B25" s="64"/>
      <c r="C25" s="64"/>
      <c r="D25" s="63"/>
      <c r="E25" s="63"/>
      <c r="F25" s="64"/>
      <c r="G25" s="64"/>
      <c r="H25" s="64"/>
      <c r="I25" s="63" t="str">
        <f t="shared" si="5"/>
        <v/>
      </c>
      <c r="J25" s="63" t="str">
        <f t="shared" si="6"/>
        <v/>
      </c>
      <c r="K25" s="63" t="str">
        <f t="shared" si="7"/>
        <v/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5">
        <f t="shared" ref="AV25:CE25" si="52">if($E25= "Consultant",$H25, $F25 * (1+$I25))*L25</f>
        <v>0</v>
      </c>
      <c r="AW25" s="65">
        <f t="shared" si="52"/>
        <v>0</v>
      </c>
      <c r="AX25" s="65">
        <f t="shared" si="52"/>
        <v>0</v>
      </c>
      <c r="AY25" s="65">
        <f t="shared" si="52"/>
        <v>0</v>
      </c>
      <c r="AZ25" s="65">
        <f t="shared" si="52"/>
        <v>0</v>
      </c>
      <c r="BA25" s="65">
        <f t="shared" si="52"/>
        <v>0</v>
      </c>
      <c r="BB25" s="65">
        <f t="shared" si="52"/>
        <v>0</v>
      </c>
      <c r="BC25" s="65">
        <f t="shared" si="52"/>
        <v>0</v>
      </c>
      <c r="BD25" s="65">
        <f t="shared" si="52"/>
        <v>0</v>
      </c>
      <c r="BE25" s="65">
        <f t="shared" si="52"/>
        <v>0</v>
      </c>
      <c r="BF25" s="65">
        <f t="shared" si="52"/>
        <v>0</v>
      </c>
      <c r="BG25" s="65">
        <f t="shared" si="52"/>
        <v>0</v>
      </c>
      <c r="BH25" s="65">
        <f t="shared" si="52"/>
        <v>0</v>
      </c>
      <c r="BI25" s="65">
        <f t="shared" si="52"/>
        <v>0</v>
      </c>
      <c r="BJ25" s="65">
        <f t="shared" si="52"/>
        <v>0</v>
      </c>
      <c r="BK25" s="65">
        <f t="shared" si="52"/>
        <v>0</v>
      </c>
      <c r="BL25" s="65">
        <f t="shared" si="52"/>
        <v>0</v>
      </c>
      <c r="BM25" s="65">
        <f t="shared" si="52"/>
        <v>0</v>
      </c>
      <c r="BN25" s="65">
        <f t="shared" si="52"/>
        <v>0</v>
      </c>
      <c r="BO25" s="65">
        <f t="shared" si="52"/>
        <v>0</v>
      </c>
      <c r="BP25" s="65">
        <f t="shared" si="52"/>
        <v>0</v>
      </c>
      <c r="BQ25" s="65">
        <f t="shared" si="52"/>
        <v>0</v>
      </c>
      <c r="BR25" s="65">
        <f t="shared" si="52"/>
        <v>0</v>
      </c>
      <c r="BS25" s="65">
        <f t="shared" si="52"/>
        <v>0</v>
      </c>
      <c r="BT25" s="65">
        <f t="shared" si="52"/>
        <v>0</v>
      </c>
      <c r="BU25" s="65">
        <f t="shared" si="52"/>
        <v>0</v>
      </c>
      <c r="BV25" s="65">
        <f t="shared" si="52"/>
        <v>0</v>
      </c>
      <c r="BW25" s="65">
        <f t="shared" si="52"/>
        <v>0</v>
      </c>
      <c r="BX25" s="65">
        <f t="shared" si="52"/>
        <v>0</v>
      </c>
      <c r="BY25" s="65">
        <f t="shared" si="52"/>
        <v>0</v>
      </c>
      <c r="BZ25" s="65">
        <f t="shared" si="52"/>
        <v>0</v>
      </c>
      <c r="CA25" s="65">
        <f t="shared" si="52"/>
        <v>0</v>
      </c>
      <c r="CB25" s="65">
        <f t="shared" si="52"/>
        <v>0</v>
      </c>
      <c r="CC25" s="65">
        <f t="shared" si="52"/>
        <v>0</v>
      </c>
      <c r="CD25" s="65">
        <f t="shared" si="52"/>
        <v>0</v>
      </c>
      <c r="CE25" s="65">
        <f t="shared" si="52"/>
        <v>0</v>
      </c>
      <c r="CF25" s="65">
        <f t="array" ref="CF25">((index(Setup!$14:$14 ,match(CF$12,Setup!$18:$18,0))=$E$8)*$J25+(index(Setup!$14:$14 ,match(CF$12,Setup!$18:$18,0))=$E$9)*$K25)*if($E25= "Consultant",$H25, $F25 * (1+$I25))*L25</f>
        <v>0</v>
      </c>
      <c r="CG25" s="65">
        <f t="array" ref="CG25">((index(Setup!$14:$14 ,match(CG$12,Setup!$18:$18,0))=$E$8)*$J25+(index(Setup!$14:$14 ,match(CG$12,Setup!$18:$18,0))=$E$9)*$K25)*if($E25= "Consultant",$H25, $F25 * (1+$I25))*M25</f>
        <v>0</v>
      </c>
      <c r="CH25" s="65">
        <f t="array" ref="CH25">((index(Setup!$14:$14 ,match(CH$12,Setup!$18:$18,0))=$E$8)*$J25+(index(Setup!$14:$14 ,match(CH$12,Setup!$18:$18,0))=$E$9)*$K25)*if($E25= "Consultant",$H25, $F25 * (1+$I25))*N25</f>
        <v>0</v>
      </c>
      <c r="CI25" s="65">
        <f t="array" ref="CI25">((index(Setup!$14:$14 ,match(CI$12,Setup!$18:$18,0))=$E$8)*$J25+(index(Setup!$14:$14 ,match(CI$12,Setup!$18:$18,0))=$E$9)*$K25)*if($E25= "Consultant",$H25, $F25 * (1+$I25))*O25</f>
        <v>0</v>
      </c>
      <c r="CJ25" s="65">
        <f t="array" ref="CJ25">((index(Setup!$14:$14 ,match(CJ$12,Setup!$18:$18,0))=$E$8)*$J25+(index(Setup!$14:$14 ,match(CJ$12,Setup!$18:$18,0))=$E$9)*$K25)*if($E25= "Consultant",$H25, $F25 * (1+$I25))*P25</f>
        <v>0</v>
      </c>
      <c r="CK25" s="65">
        <f t="array" ref="CK25">((index(Setup!$14:$14 ,match(CK$12,Setup!$18:$18,0))=$E$8)*$J25+(index(Setup!$14:$14 ,match(CK$12,Setup!$18:$18,0))=$E$9)*$K25)*if($E25= "Consultant",$H25, $F25 * (1+$I25))*Q25</f>
        <v>0</v>
      </c>
      <c r="CL25" s="65">
        <f t="array" ref="CL25">((index(Setup!$14:$14 ,match(CL$12,Setup!$18:$18,0))=$E$8)*$J25+(index(Setup!$14:$14 ,match(CL$12,Setup!$18:$18,0))=$E$9)*$K25)*if($E25= "Consultant",$H25, $F25 * (1+$I25))*R25</f>
        <v>0</v>
      </c>
      <c r="CM25" s="65">
        <f t="array" ref="CM25">((index(Setup!$14:$14 ,match(CM$12,Setup!$18:$18,0))=$E$8)*$J25+(index(Setup!$14:$14 ,match(CM$12,Setup!$18:$18,0))=$E$9)*$K25)*if($E25= "Consultant",$H25, $F25 * (1+$I25))*S25</f>
        <v>0</v>
      </c>
      <c r="CN25" s="65">
        <f t="array" ref="CN25">((index(Setup!$14:$14 ,match(CN$12,Setup!$18:$18,0))=$E$8)*$J25+(index(Setup!$14:$14 ,match(CN$12,Setup!$18:$18,0))=$E$9)*$K25)*if($E25= "Consultant",$H25, $F25 * (1+$I25))*T25</f>
        <v>0</v>
      </c>
      <c r="CO25" s="65">
        <f t="array" ref="CO25">((index(Setup!$14:$14 ,match(CO$12,Setup!$18:$18,0))=$E$8)*$J25+(index(Setup!$14:$14 ,match(CO$12,Setup!$18:$18,0))=$E$9)*$K25)*if($E25= "Consultant",$H25, $F25 * (1+$I25))*U25</f>
        <v>0</v>
      </c>
      <c r="CP25" s="65">
        <f t="array" ref="CP25">((index(Setup!$14:$14 ,match(CP$12,Setup!$18:$18,0))=$E$8)*$J25+(index(Setup!$14:$14 ,match(CP$12,Setup!$18:$18,0))=$E$9)*$K25)*if($E25= "Consultant",$H25, $F25 * (1+$I25))*V25</f>
        <v>0</v>
      </c>
      <c r="CQ25" s="65">
        <f t="array" ref="CQ25">((index(Setup!$14:$14 ,match(CQ$12,Setup!$18:$18,0))=$E$8)*$J25+(index(Setup!$14:$14 ,match(CQ$12,Setup!$18:$18,0))=$E$9)*$K25)*if($E25= "Consultant",$H25, $F25 * (1+$I25))*W25</f>
        <v>0</v>
      </c>
      <c r="CR25" s="65">
        <f t="array" ref="CR25">((index(Setup!$14:$14 ,match(CR$12,Setup!$18:$18,0))=$E$8)*$J25+(index(Setup!$14:$14 ,match(CR$12,Setup!$18:$18,0))=$E$9)*$K25)*if($E25= "Consultant",$H25, $F25 * (1+$I25))*X25</f>
        <v>0</v>
      </c>
      <c r="CS25" s="65">
        <f t="array" ref="CS25">((index(Setup!$14:$14 ,match(CS$12,Setup!$18:$18,0))=$E$8)*$J25+(index(Setup!$14:$14 ,match(CS$12,Setup!$18:$18,0))=$E$9)*$K25)*if($E25= "Consultant",$H25, $F25 * (1+$I25))*Y25</f>
        <v>0</v>
      </c>
      <c r="CT25" s="65">
        <f t="array" ref="CT25">((index(Setup!$14:$14 ,match(CT$12,Setup!$18:$18,0))=$E$8)*$J25+(index(Setup!$14:$14 ,match(CT$12,Setup!$18:$18,0))=$E$9)*$K25)*if($E25= "Consultant",$H25, $F25 * (1+$I25))*Z25</f>
        <v>0</v>
      </c>
      <c r="CU25" s="65">
        <f t="array" ref="CU25">((index(Setup!$14:$14 ,match(CU$12,Setup!$18:$18,0))=$E$8)*$J25+(index(Setup!$14:$14 ,match(CU$12,Setup!$18:$18,0))=$E$9)*$K25)*if($E25= "Consultant",$H25, $F25 * (1+$I25))*AA25</f>
        <v>0</v>
      </c>
      <c r="CV25" s="65">
        <f t="array" ref="CV25">((index(Setup!$14:$14 ,match(CV$12,Setup!$18:$18,0))=$E$8)*$J25+(index(Setup!$14:$14 ,match(CV$12,Setup!$18:$18,0))=$E$9)*$K25)*if($E25= "Consultant",$H25, $F25 * (1+$I25))*AB25</f>
        <v>0</v>
      </c>
      <c r="CW25" s="65">
        <f t="array" ref="CW25">((index(Setup!$14:$14 ,match(CW$12,Setup!$18:$18,0))=$E$8)*$J25+(index(Setup!$14:$14 ,match(CW$12,Setup!$18:$18,0))=$E$9)*$K25)*if($E25= "Consultant",$H25, $F25 * (1+$I25))*AC25</f>
        <v>0</v>
      </c>
      <c r="CX25" s="65">
        <f t="array" ref="CX25">((index(Setup!$14:$14 ,match(CX$12,Setup!$18:$18,0))=$E$8)*$J25+(index(Setup!$14:$14 ,match(CX$12,Setup!$18:$18,0))=$E$9)*$K25)*if($E25= "Consultant",$H25, $F25 * (1+$I25))*AD25</f>
        <v>0</v>
      </c>
      <c r="CY25" s="65">
        <f t="array" ref="CY25">((index(Setup!$14:$14 ,match(CY$12,Setup!$18:$18,0))=$E$8)*$J25+(index(Setup!$14:$14 ,match(CY$12,Setup!$18:$18,0))=$E$9)*$K25)*if($E25= "Consultant",$H25, $F25 * (1+$I25))*AE25</f>
        <v>0</v>
      </c>
      <c r="CZ25" s="65">
        <f t="array" ref="CZ25">((index(Setup!$14:$14 ,match(CZ$12,Setup!$18:$18,0))=$E$8)*$J25+(index(Setup!$14:$14 ,match(CZ$12,Setup!$18:$18,0))=$E$9)*$K25)*if($E25= "Consultant",$H25, $F25 * (1+$I25))*AF25</f>
        <v>0</v>
      </c>
      <c r="DA25" s="65">
        <f t="array" ref="DA25">((index(Setup!$14:$14 ,match(DA$12,Setup!$18:$18,0))=$E$8)*$J25+(index(Setup!$14:$14 ,match(DA$12,Setup!$18:$18,0))=$E$9)*$K25)*if($E25= "Consultant",$H25, $F25 * (1+$I25))*AG25</f>
        <v>0</v>
      </c>
      <c r="DB25" s="65">
        <f t="array" ref="DB25">((index(Setup!$14:$14 ,match(DB$12,Setup!$18:$18,0))=$E$8)*$J25+(index(Setup!$14:$14 ,match(DB$12,Setup!$18:$18,0))=$E$9)*$K25)*if($E25= "Consultant",$H25, $F25 * (1+$I25))*AH25</f>
        <v>0</v>
      </c>
      <c r="DC25" s="65">
        <f t="array" ref="DC25">((index(Setup!$14:$14 ,match(DC$12,Setup!$18:$18,0))=$E$8)*$J25+(index(Setup!$14:$14 ,match(DC$12,Setup!$18:$18,0))=$E$9)*$K25)*if($E25= "Consultant",$H25, $F25 * (1+$I25))*AI25</f>
        <v>0</v>
      </c>
      <c r="DD25" s="65">
        <f t="array" ref="DD25">((index(Setup!$14:$14 ,match(DD$12,Setup!$18:$18,0))=$E$8)*$J25+(index(Setup!$14:$14 ,match(DD$12,Setup!$18:$18,0))=$E$9)*$K25)*if($E25= "Consultant",$H25, $F25 * (1+$I25))*AJ25</f>
        <v>0</v>
      </c>
      <c r="DE25" s="65">
        <f t="array" ref="DE25">((index(Setup!$14:$14 ,match(DE$12,Setup!$18:$18,0))=$E$8)*$J25+(index(Setup!$14:$14 ,match(DE$12,Setup!$18:$18,0))=$E$9)*$K25)*if($E25= "Consultant",$H25, $F25 * (1+$I25))*AK25</f>
        <v>0</v>
      </c>
      <c r="DF25" s="65">
        <f t="array" ref="DF25">((index(Setup!$14:$14 ,match(DF$12,Setup!$18:$18,0))=$E$8)*$J25+(index(Setup!$14:$14 ,match(DF$12,Setup!$18:$18,0))=$E$9)*$K25)*if($E25= "Consultant",$H25, $F25 * (1+$I25))*AL25</f>
        <v>0</v>
      </c>
      <c r="DG25" s="65">
        <f t="array" ref="DG25">((index(Setup!$14:$14 ,match(DG$12,Setup!$18:$18,0))=$E$8)*$J25+(index(Setup!$14:$14 ,match(DG$12,Setup!$18:$18,0))=$E$9)*$K25)*if($E25= "Consultant",$H25, $F25 * (1+$I25))*AM25</f>
        <v>0</v>
      </c>
      <c r="DH25" s="65">
        <f t="array" ref="DH25">((index(Setup!$14:$14 ,match(DH$12,Setup!$18:$18,0))=$E$8)*$J25+(index(Setup!$14:$14 ,match(DH$12,Setup!$18:$18,0))=$E$9)*$K25)*if($E25= "Consultant",$H25, $F25 * (1+$I25))*AN25</f>
        <v>0</v>
      </c>
      <c r="DI25" s="65">
        <f t="array" ref="DI25">((index(Setup!$14:$14 ,match(DI$12,Setup!$18:$18,0))=$E$8)*$J25+(index(Setup!$14:$14 ,match(DI$12,Setup!$18:$18,0))=$E$9)*$K25)*if($E25= "Consultant",$H25, $F25 * (1+$I25))*AO25</f>
        <v>0</v>
      </c>
      <c r="DJ25" s="65">
        <f t="array" ref="DJ25">((index(Setup!$14:$14 ,match(DJ$12,Setup!$18:$18,0))=$E$8)*$J25+(index(Setup!$14:$14 ,match(DJ$12,Setup!$18:$18,0))=$E$9)*$K25)*if($E25= "Consultant",$H25, $F25 * (1+$I25))*AP25</f>
        <v>0</v>
      </c>
      <c r="DK25" s="65">
        <f t="array" ref="DK25">((index(Setup!$14:$14 ,match(DK$12,Setup!$18:$18,0))=$E$8)*$J25+(index(Setup!$14:$14 ,match(DK$12,Setup!$18:$18,0))=$E$9)*$K25)*if($E25= "Consultant",$H25, $F25 * (1+$I25))*AQ25</f>
        <v>0</v>
      </c>
      <c r="DL25" s="65">
        <f t="array" ref="DL25">((index(Setup!$14:$14 ,match(DL$12,Setup!$18:$18,0))=$E$8)*$J25+(index(Setup!$14:$14 ,match(DL$12,Setup!$18:$18,0))=$E$9)*$K25)*if($E25= "Consultant",$H25, $F25 * (1+$I25))*AR25</f>
        <v>0</v>
      </c>
      <c r="DM25" s="65">
        <f t="array" ref="DM25">((index(Setup!$14:$14 ,match(DM$12,Setup!$18:$18,0))=$E$8)*$J25+(index(Setup!$14:$14 ,match(DM$12,Setup!$18:$18,0))=$E$9)*$K25)*if($E25= "Consultant",$H25, $F25 * (1+$I25))*AS25</f>
        <v>0</v>
      </c>
      <c r="DN25" s="65">
        <f t="array" ref="DN25">((index(Setup!$14:$14 ,match(DN$12,Setup!$18:$18,0))=$E$8)*$J25+(index(Setup!$14:$14 ,match(DN$12,Setup!$18:$18,0))=$E$9)*$K25)*if($E25= "Consultant",$H25, $F25 * (1+$I25))*AT25</f>
        <v>0</v>
      </c>
      <c r="DO25" s="65">
        <f t="array" ref="DO25">((index(Setup!$14:$14 ,match(DO$12,Setup!$18:$18,0))=$E$8)*$J25+(index(Setup!$14:$14 ,match(DO$12,Setup!$18:$18,0))=$E$9)*$K25)*if($E25= "Consultant",$H25, $F25 * (1+$I25))*AU25</f>
        <v>0</v>
      </c>
      <c r="DP25" s="65">
        <f t="shared" ref="DP25:EY25" si="53">$G25*L25</f>
        <v>0</v>
      </c>
      <c r="DQ25" s="65">
        <f t="shared" si="53"/>
        <v>0</v>
      </c>
      <c r="DR25" s="65">
        <f t="shared" si="53"/>
        <v>0</v>
      </c>
      <c r="DS25" s="65">
        <f t="shared" si="53"/>
        <v>0</v>
      </c>
      <c r="DT25" s="65">
        <f t="shared" si="53"/>
        <v>0</v>
      </c>
      <c r="DU25" s="65">
        <f t="shared" si="53"/>
        <v>0</v>
      </c>
      <c r="DV25" s="65">
        <f t="shared" si="53"/>
        <v>0</v>
      </c>
      <c r="DW25" s="65">
        <f t="shared" si="53"/>
        <v>0</v>
      </c>
      <c r="DX25" s="65">
        <f t="shared" si="53"/>
        <v>0</v>
      </c>
      <c r="DY25" s="65">
        <f t="shared" si="53"/>
        <v>0</v>
      </c>
      <c r="DZ25" s="65">
        <f t="shared" si="53"/>
        <v>0</v>
      </c>
      <c r="EA25" s="65">
        <f t="shared" si="53"/>
        <v>0</v>
      </c>
      <c r="EB25" s="65">
        <f t="shared" si="53"/>
        <v>0</v>
      </c>
      <c r="EC25" s="65">
        <f t="shared" si="53"/>
        <v>0</v>
      </c>
      <c r="ED25" s="65">
        <f t="shared" si="53"/>
        <v>0</v>
      </c>
      <c r="EE25" s="65">
        <f t="shared" si="53"/>
        <v>0</v>
      </c>
      <c r="EF25" s="65">
        <f t="shared" si="53"/>
        <v>0</v>
      </c>
      <c r="EG25" s="65">
        <f t="shared" si="53"/>
        <v>0</v>
      </c>
      <c r="EH25" s="65">
        <f t="shared" si="53"/>
        <v>0</v>
      </c>
      <c r="EI25" s="65">
        <f t="shared" si="53"/>
        <v>0</v>
      </c>
      <c r="EJ25" s="65">
        <f t="shared" si="53"/>
        <v>0</v>
      </c>
      <c r="EK25" s="65">
        <f t="shared" si="53"/>
        <v>0</v>
      </c>
      <c r="EL25" s="65">
        <f t="shared" si="53"/>
        <v>0</v>
      </c>
      <c r="EM25" s="65">
        <f t="shared" si="53"/>
        <v>0</v>
      </c>
      <c r="EN25" s="65">
        <f t="shared" si="53"/>
        <v>0</v>
      </c>
      <c r="EO25" s="65">
        <f t="shared" si="53"/>
        <v>0</v>
      </c>
      <c r="EP25" s="65">
        <f t="shared" si="53"/>
        <v>0</v>
      </c>
      <c r="EQ25" s="65">
        <f t="shared" si="53"/>
        <v>0</v>
      </c>
      <c r="ER25" s="65">
        <f t="shared" si="53"/>
        <v>0</v>
      </c>
      <c r="ES25" s="65">
        <f t="shared" si="53"/>
        <v>0</v>
      </c>
      <c r="ET25" s="65">
        <f t="shared" si="53"/>
        <v>0</v>
      </c>
      <c r="EU25" s="65">
        <f t="shared" si="53"/>
        <v>0</v>
      </c>
      <c r="EV25" s="65">
        <f t="shared" si="53"/>
        <v>0</v>
      </c>
      <c r="EW25" s="65">
        <f t="shared" si="53"/>
        <v>0</v>
      </c>
      <c r="EX25" s="65">
        <f t="shared" si="53"/>
        <v>0</v>
      </c>
      <c r="EY25" s="65">
        <f t="shared" si="53"/>
        <v>0</v>
      </c>
      <c r="EZ25" s="65">
        <f t="shared" ref="EZ25:GI25" si="54">AV25+CF25+DP25</f>
        <v>0</v>
      </c>
      <c r="FA25" s="65">
        <f t="shared" si="54"/>
        <v>0</v>
      </c>
      <c r="FB25" s="65">
        <f t="shared" si="54"/>
        <v>0</v>
      </c>
      <c r="FC25" s="65">
        <f t="shared" si="54"/>
        <v>0</v>
      </c>
      <c r="FD25" s="65">
        <f t="shared" si="54"/>
        <v>0</v>
      </c>
      <c r="FE25" s="65">
        <f t="shared" si="54"/>
        <v>0</v>
      </c>
      <c r="FF25" s="65">
        <f t="shared" si="54"/>
        <v>0</v>
      </c>
      <c r="FG25" s="65">
        <f t="shared" si="54"/>
        <v>0</v>
      </c>
      <c r="FH25" s="65">
        <f t="shared" si="54"/>
        <v>0</v>
      </c>
      <c r="FI25" s="65">
        <f t="shared" si="54"/>
        <v>0</v>
      </c>
      <c r="FJ25" s="65">
        <f t="shared" si="54"/>
        <v>0</v>
      </c>
      <c r="FK25" s="65">
        <f t="shared" si="54"/>
        <v>0</v>
      </c>
      <c r="FL25" s="65">
        <f t="shared" si="54"/>
        <v>0</v>
      </c>
      <c r="FM25" s="65">
        <f t="shared" si="54"/>
        <v>0</v>
      </c>
      <c r="FN25" s="65">
        <f t="shared" si="54"/>
        <v>0</v>
      </c>
      <c r="FO25" s="65">
        <f t="shared" si="54"/>
        <v>0</v>
      </c>
      <c r="FP25" s="65">
        <f t="shared" si="54"/>
        <v>0</v>
      </c>
      <c r="FQ25" s="65">
        <f t="shared" si="54"/>
        <v>0</v>
      </c>
      <c r="FR25" s="65">
        <f t="shared" si="54"/>
        <v>0</v>
      </c>
      <c r="FS25" s="65">
        <f t="shared" si="54"/>
        <v>0</v>
      </c>
      <c r="FT25" s="65">
        <f t="shared" si="54"/>
        <v>0</v>
      </c>
      <c r="FU25" s="65">
        <f t="shared" si="54"/>
        <v>0</v>
      </c>
      <c r="FV25" s="65">
        <f t="shared" si="54"/>
        <v>0</v>
      </c>
      <c r="FW25" s="65">
        <f t="shared" si="54"/>
        <v>0</v>
      </c>
      <c r="FX25" s="65">
        <f t="shared" si="54"/>
        <v>0</v>
      </c>
      <c r="FY25" s="65">
        <f t="shared" si="54"/>
        <v>0</v>
      </c>
      <c r="FZ25" s="65">
        <f t="shared" si="54"/>
        <v>0</v>
      </c>
      <c r="GA25" s="65">
        <f t="shared" si="54"/>
        <v>0</v>
      </c>
      <c r="GB25" s="65">
        <f t="shared" si="54"/>
        <v>0</v>
      </c>
      <c r="GC25" s="65">
        <f t="shared" si="54"/>
        <v>0</v>
      </c>
      <c r="GD25" s="65">
        <f t="shared" si="54"/>
        <v>0</v>
      </c>
      <c r="GE25" s="65">
        <f t="shared" si="54"/>
        <v>0</v>
      </c>
      <c r="GF25" s="65">
        <f t="shared" si="54"/>
        <v>0</v>
      </c>
      <c r="GG25" s="65">
        <f t="shared" si="54"/>
        <v>0</v>
      </c>
      <c r="GH25" s="65">
        <f t="shared" si="54"/>
        <v>0</v>
      </c>
      <c r="GI25" s="65">
        <f t="shared" si="54"/>
        <v>0</v>
      </c>
      <c r="GJ25" s="65">
        <f t="shared" ref="GJ25:HS25" si="55">(if($E25= "Consultant",$H25, $F25 * (1+$I25))*L25*(12+$J25+$K25)/12)+DP25</f>
        <v>0</v>
      </c>
      <c r="GK25" s="65">
        <f t="shared" si="55"/>
        <v>0</v>
      </c>
      <c r="GL25" s="65">
        <f t="shared" si="55"/>
        <v>0</v>
      </c>
      <c r="GM25" s="65">
        <f t="shared" si="55"/>
        <v>0</v>
      </c>
      <c r="GN25" s="65">
        <f t="shared" si="55"/>
        <v>0</v>
      </c>
      <c r="GO25" s="65">
        <f t="shared" si="55"/>
        <v>0</v>
      </c>
      <c r="GP25" s="65">
        <f t="shared" si="55"/>
        <v>0</v>
      </c>
      <c r="GQ25" s="65">
        <f t="shared" si="55"/>
        <v>0</v>
      </c>
      <c r="GR25" s="65">
        <f t="shared" si="55"/>
        <v>0</v>
      </c>
      <c r="GS25" s="65">
        <f t="shared" si="55"/>
        <v>0</v>
      </c>
      <c r="GT25" s="65">
        <f t="shared" si="55"/>
        <v>0</v>
      </c>
      <c r="GU25" s="65">
        <f t="shared" si="55"/>
        <v>0</v>
      </c>
      <c r="GV25" s="65">
        <f t="shared" si="55"/>
        <v>0</v>
      </c>
      <c r="GW25" s="65">
        <f t="shared" si="55"/>
        <v>0</v>
      </c>
      <c r="GX25" s="65">
        <f t="shared" si="55"/>
        <v>0</v>
      </c>
      <c r="GY25" s="65">
        <f t="shared" si="55"/>
        <v>0</v>
      </c>
      <c r="GZ25" s="65">
        <f t="shared" si="55"/>
        <v>0</v>
      </c>
      <c r="HA25" s="65">
        <f t="shared" si="55"/>
        <v>0</v>
      </c>
      <c r="HB25" s="65">
        <f t="shared" si="55"/>
        <v>0</v>
      </c>
      <c r="HC25" s="65">
        <f t="shared" si="55"/>
        <v>0</v>
      </c>
      <c r="HD25" s="65">
        <f t="shared" si="55"/>
        <v>0</v>
      </c>
      <c r="HE25" s="65">
        <f t="shared" si="55"/>
        <v>0</v>
      </c>
      <c r="HF25" s="65">
        <f t="shared" si="55"/>
        <v>0</v>
      </c>
      <c r="HG25" s="65">
        <f t="shared" si="55"/>
        <v>0</v>
      </c>
      <c r="HH25" s="65">
        <f t="shared" si="55"/>
        <v>0</v>
      </c>
      <c r="HI25" s="65">
        <f t="shared" si="55"/>
        <v>0</v>
      </c>
      <c r="HJ25" s="65">
        <f t="shared" si="55"/>
        <v>0</v>
      </c>
      <c r="HK25" s="65">
        <f t="shared" si="55"/>
        <v>0</v>
      </c>
      <c r="HL25" s="65">
        <f t="shared" si="55"/>
        <v>0</v>
      </c>
      <c r="HM25" s="65">
        <f t="shared" si="55"/>
        <v>0</v>
      </c>
      <c r="HN25" s="65">
        <f t="shared" si="55"/>
        <v>0</v>
      </c>
      <c r="HO25" s="65">
        <f t="shared" si="55"/>
        <v>0</v>
      </c>
      <c r="HP25" s="65">
        <f t="shared" si="55"/>
        <v>0</v>
      </c>
      <c r="HQ25" s="65">
        <f t="shared" si="55"/>
        <v>0</v>
      </c>
      <c r="HR25" s="65">
        <f t="shared" si="55"/>
        <v>0</v>
      </c>
      <c r="HS25" s="65">
        <f t="shared" si="55"/>
        <v>0</v>
      </c>
    </row>
    <row r="26">
      <c r="B26" s="64"/>
      <c r="C26" s="64"/>
      <c r="D26" s="63"/>
      <c r="E26" s="63"/>
      <c r="F26" s="64"/>
      <c r="G26" s="64"/>
      <c r="H26" s="64"/>
      <c r="I26" s="63" t="str">
        <f t="shared" si="5"/>
        <v/>
      </c>
      <c r="J26" s="63" t="str">
        <f t="shared" si="6"/>
        <v/>
      </c>
      <c r="K26" s="63" t="str">
        <f t="shared" si="7"/>
        <v/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5">
        <f t="shared" ref="AV26:CE26" si="56">if($E26= "Consultant",$H26, $F26 * (1+$I26))*L26</f>
        <v>0</v>
      </c>
      <c r="AW26" s="65">
        <f t="shared" si="56"/>
        <v>0</v>
      </c>
      <c r="AX26" s="65">
        <f t="shared" si="56"/>
        <v>0</v>
      </c>
      <c r="AY26" s="65">
        <f t="shared" si="56"/>
        <v>0</v>
      </c>
      <c r="AZ26" s="65">
        <f t="shared" si="56"/>
        <v>0</v>
      </c>
      <c r="BA26" s="65">
        <f t="shared" si="56"/>
        <v>0</v>
      </c>
      <c r="BB26" s="65">
        <f t="shared" si="56"/>
        <v>0</v>
      </c>
      <c r="BC26" s="65">
        <f t="shared" si="56"/>
        <v>0</v>
      </c>
      <c r="BD26" s="65">
        <f t="shared" si="56"/>
        <v>0</v>
      </c>
      <c r="BE26" s="65">
        <f t="shared" si="56"/>
        <v>0</v>
      </c>
      <c r="BF26" s="65">
        <f t="shared" si="56"/>
        <v>0</v>
      </c>
      <c r="BG26" s="65">
        <f t="shared" si="56"/>
        <v>0</v>
      </c>
      <c r="BH26" s="65">
        <f t="shared" si="56"/>
        <v>0</v>
      </c>
      <c r="BI26" s="65">
        <f t="shared" si="56"/>
        <v>0</v>
      </c>
      <c r="BJ26" s="65">
        <f t="shared" si="56"/>
        <v>0</v>
      </c>
      <c r="BK26" s="65">
        <f t="shared" si="56"/>
        <v>0</v>
      </c>
      <c r="BL26" s="65">
        <f t="shared" si="56"/>
        <v>0</v>
      </c>
      <c r="BM26" s="65">
        <f t="shared" si="56"/>
        <v>0</v>
      </c>
      <c r="BN26" s="65">
        <f t="shared" si="56"/>
        <v>0</v>
      </c>
      <c r="BO26" s="65">
        <f t="shared" si="56"/>
        <v>0</v>
      </c>
      <c r="BP26" s="65">
        <f t="shared" si="56"/>
        <v>0</v>
      </c>
      <c r="BQ26" s="65">
        <f t="shared" si="56"/>
        <v>0</v>
      </c>
      <c r="BR26" s="65">
        <f t="shared" si="56"/>
        <v>0</v>
      </c>
      <c r="BS26" s="65">
        <f t="shared" si="56"/>
        <v>0</v>
      </c>
      <c r="BT26" s="65">
        <f t="shared" si="56"/>
        <v>0</v>
      </c>
      <c r="BU26" s="65">
        <f t="shared" si="56"/>
        <v>0</v>
      </c>
      <c r="BV26" s="65">
        <f t="shared" si="56"/>
        <v>0</v>
      </c>
      <c r="BW26" s="65">
        <f t="shared" si="56"/>
        <v>0</v>
      </c>
      <c r="BX26" s="65">
        <f t="shared" si="56"/>
        <v>0</v>
      </c>
      <c r="BY26" s="65">
        <f t="shared" si="56"/>
        <v>0</v>
      </c>
      <c r="BZ26" s="65">
        <f t="shared" si="56"/>
        <v>0</v>
      </c>
      <c r="CA26" s="65">
        <f t="shared" si="56"/>
        <v>0</v>
      </c>
      <c r="CB26" s="65">
        <f t="shared" si="56"/>
        <v>0</v>
      </c>
      <c r="CC26" s="65">
        <f t="shared" si="56"/>
        <v>0</v>
      </c>
      <c r="CD26" s="65">
        <f t="shared" si="56"/>
        <v>0</v>
      </c>
      <c r="CE26" s="65">
        <f t="shared" si="56"/>
        <v>0</v>
      </c>
      <c r="CF26" s="65">
        <f t="array" ref="CF26">((index(Setup!$14:$14 ,match(CF$12,Setup!$18:$18,0))=$E$8)*$J26+(index(Setup!$14:$14 ,match(CF$12,Setup!$18:$18,0))=$E$9)*$K26)*if($E26= "Consultant",$H26, $F26 * (1+$I26))*L26</f>
        <v>0</v>
      </c>
      <c r="CG26" s="65">
        <f t="array" ref="CG26">((index(Setup!$14:$14 ,match(CG$12,Setup!$18:$18,0))=$E$8)*$J26+(index(Setup!$14:$14 ,match(CG$12,Setup!$18:$18,0))=$E$9)*$K26)*if($E26= "Consultant",$H26, $F26 * (1+$I26))*M26</f>
        <v>0</v>
      </c>
      <c r="CH26" s="65">
        <f t="array" ref="CH26">((index(Setup!$14:$14 ,match(CH$12,Setup!$18:$18,0))=$E$8)*$J26+(index(Setup!$14:$14 ,match(CH$12,Setup!$18:$18,0))=$E$9)*$K26)*if($E26= "Consultant",$H26, $F26 * (1+$I26))*N26</f>
        <v>0</v>
      </c>
      <c r="CI26" s="65">
        <f t="array" ref="CI26">((index(Setup!$14:$14 ,match(CI$12,Setup!$18:$18,0))=$E$8)*$J26+(index(Setup!$14:$14 ,match(CI$12,Setup!$18:$18,0))=$E$9)*$K26)*if($E26= "Consultant",$H26, $F26 * (1+$I26))*O26</f>
        <v>0</v>
      </c>
      <c r="CJ26" s="65">
        <f t="array" ref="CJ26">((index(Setup!$14:$14 ,match(CJ$12,Setup!$18:$18,0))=$E$8)*$J26+(index(Setup!$14:$14 ,match(CJ$12,Setup!$18:$18,0))=$E$9)*$K26)*if($E26= "Consultant",$H26, $F26 * (1+$I26))*P26</f>
        <v>0</v>
      </c>
      <c r="CK26" s="65">
        <f t="array" ref="CK26">((index(Setup!$14:$14 ,match(CK$12,Setup!$18:$18,0))=$E$8)*$J26+(index(Setup!$14:$14 ,match(CK$12,Setup!$18:$18,0))=$E$9)*$K26)*if($E26= "Consultant",$H26, $F26 * (1+$I26))*Q26</f>
        <v>0</v>
      </c>
      <c r="CL26" s="65">
        <f t="array" ref="CL26">((index(Setup!$14:$14 ,match(CL$12,Setup!$18:$18,0))=$E$8)*$J26+(index(Setup!$14:$14 ,match(CL$12,Setup!$18:$18,0))=$E$9)*$K26)*if($E26= "Consultant",$H26, $F26 * (1+$I26))*R26</f>
        <v>0</v>
      </c>
      <c r="CM26" s="65">
        <f t="array" ref="CM26">((index(Setup!$14:$14 ,match(CM$12,Setup!$18:$18,0))=$E$8)*$J26+(index(Setup!$14:$14 ,match(CM$12,Setup!$18:$18,0))=$E$9)*$K26)*if($E26= "Consultant",$H26, $F26 * (1+$I26))*S26</f>
        <v>0</v>
      </c>
      <c r="CN26" s="65">
        <f t="array" ref="CN26">((index(Setup!$14:$14 ,match(CN$12,Setup!$18:$18,0))=$E$8)*$J26+(index(Setup!$14:$14 ,match(CN$12,Setup!$18:$18,0))=$E$9)*$K26)*if($E26= "Consultant",$H26, $F26 * (1+$I26))*T26</f>
        <v>0</v>
      </c>
      <c r="CO26" s="65">
        <f t="array" ref="CO26">((index(Setup!$14:$14 ,match(CO$12,Setup!$18:$18,0))=$E$8)*$J26+(index(Setup!$14:$14 ,match(CO$12,Setup!$18:$18,0))=$E$9)*$K26)*if($E26= "Consultant",$H26, $F26 * (1+$I26))*U26</f>
        <v>0</v>
      </c>
      <c r="CP26" s="65">
        <f t="array" ref="CP26">((index(Setup!$14:$14 ,match(CP$12,Setup!$18:$18,0))=$E$8)*$J26+(index(Setup!$14:$14 ,match(CP$12,Setup!$18:$18,0))=$E$9)*$K26)*if($E26= "Consultant",$H26, $F26 * (1+$I26))*V26</f>
        <v>0</v>
      </c>
      <c r="CQ26" s="65">
        <f t="array" ref="CQ26">((index(Setup!$14:$14 ,match(CQ$12,Setup!$18:$18,0))=$E$8)*$J26+(index(Setup!$14:$14 ,match(CQ$12,Setup!$18:$18,0))=$E$9)*$K26)*if($E26= "Consultant",$H26, $F26 * (1+$I26))*W26</f>
        <v>0</v>
      </c>
      <c r="CR26" s="65">
        <f t="array" ref="CR26">((index(Setup!$14:$14 ,match(CR$12,Setup!$18:$18,0))=$E$8)*$J26+(index(Setup!$14:$14 ,match(CR$12,Setup!$18:$18,0))=$E$9)*$K26)*if($E26= "Consultant",$H26, $F26 * (1+$I26))*X26</f>
        <v>0</v>
      </c>
      <c r="CS26" s="65">
        <f t="array" ref="CS26">((index(Setup!$14:$14 ,match(CS$12,Setup!$18:$18,0))=$E$8)*$J26+(index(Setup!$14:$14 ,match(CS$12,Setup!$18:$18,0))=$E$9)*$K26)*if($E26= "Consultant",$H26, $F26 * (1+$I26))*Y26</f>
        <v>0</v>
      </c>
      <c r="CT26" s="65">
        <f t="array" ref="CT26">((index(Setup!$14:$14 ,match(CT$12,Setup!$18:$18,0))=$E$8)*$J26+(index(Setup!$14:$14 ,match(CT$12,Setup!$18:$18,0))=$E$9)*$K26)*if($E26= "Consultant",$H26, $F26 * (1+$I26))*Z26</f>
        <v>0</v>
      </c>
      <c r="CU26" s="65">
        <f t="array" ref="CU26">((index(Setup!$14:$14 ,match(CU$12,Setup!$18:$18,0))=$E$8)*$J26+(index(Setup!$14:$14 ,match(CU$12,Setup!$18:$18,0))=$E$9)*$K26)*if($E26= "Consultant",$H26, $F26 * (1+$I26))*AA26</f>
        <v>0</v>
      </c>
      <c r="CV26" s="65">
        <f t="array" ref="CV26">((index(Setup!$14:$14 ,match(CV$12,Setup!$18:$18,0))=$E$8)*$J26+(index(Setup!$14:$14 ,match(CV$12,Setup!$18:$18,0))=$E$9)*$K26)*if($E26= "Consultant",$H26, $F26 * (1+$I26))*AB26</f>
        <v>0</v>
      </c>
      <c r="CW26" s="65">
        <f t="array" ref="CW26">((index(Setup!$14:$14 ,match(CW$12,Setup!$18:$18,0))=$E$8)*$J26+(index(Setup!$14:$14 ,match(CW$12,Setup!$18:$18,0))=$E$9)*$K26)*if($E26= "Consultant",$H26, $F26 * (1+$I26))*AC26</f>
        <v>0</v>
      </c>
      <c r="CX26" s="65">
        <f t="array" ref="CX26">((index(Setup!$14:$14 ,match(CX$12,Setup!$18:$18,0))=$E$8)*$J26+(index(Setup!$14:$14 ,match(CX$12,Setup!$18:$18,0))=$E$9)*$K26)*if($E26= "Consultant",$H26, $F26 * (1+$I26))*AD26</f>
        <v>0</v>
      </c>
      <c r="CY26" s="65">
        <f t="array" ref="CY26">((index(Setup!$14:$14 ,match(CY$12,Setup!$18:$18,0))=$E$8)*$J26+(index(Setup!$14:$14 ,match(CY$12,Setup!$18:$18,0))=$E$9)*$K26)*if($E26= "Consultant",$H26, $F26 * (1+$I26))*AE26</f>
        <v>0</v>
      </c>
      <c r="CZ26" s="65">
        <f t="array" ref="CZ26">((index(Setup!$14:$14 ,match(CZ$12,Setup!$18:$18,0))=$E$8)*$J26+(index(Setup!$14:$14 ,match(CZ$12,Setup!$18:$18,0))=$E$9)*$K26)*if($E26= "Consultant",$H26, $F26 * (1+$I26))*AF26</f>
        <v>0</v>
      </c>
      <c r="DA26" s="65">
        <f t="array" ref="DA26">((index(Setup!$14:$14 ,match(DA$12,Setup!$18:$18,0))=$E$8)*$J26+(index(Setup!$14:$14 ,match(DA$12,Setup!$18:$18,0))=$E$9)*$K26)*if($E26= "Consultant",$H26, $F26 * (1+$I26))*AG26</f>
        <v>0</v>
      </c>
      <c r="DB26" s="65">
        <f t="array" ref="DB26">((index(Setup!$14:$14 ,match(DB$12,Setup!$18:$18,0))=$E$8)*$J26+(index(Setup!$14:$14 ,match(DB$12,Setup!$18:$18,0))=$E$9)*$K26)*if($E26= "Consultant",$H26, $F26 * (1+$I26))*AH26</f>
        <v>0</v>
      </c>
      <c r="DC26" s="65">
        <f t="array" ref="DC26">((index(Setup!$14:$14 ,match(DC$12,Setup!$18:$18,0))=$E$8)*$J26+(index(Setup!$14:$14 ,match(DC$12,Setup!$18:$18,0))=$E$9)*$K26)*if($E26= "Consultant",$H26, $F26 * (1+$I26))*AI26</f>
        <v>0</v>
      </c>
      <c r="DD26" s="65">
        <f t="array" ref="DD26">((index(Setup!$14:$14 ,match(DD$12,Setup!$18:$18,0))=$E$8)*$J26+(index(Setup!$14:$14 ,match(DD$12,Setup!$18:$18,0))=$E$9)*$K26)*if($E26= "Consultant",$H26, $F26 * (1+$I26))*AJ26</f>
        <v>0</v>
      </c>
      <c r="DE26" s="65">
        <f t="array" ref="DE26">((index(Setup!$14:$14 ,match(DE$12,Setup!$18:$18,0))=$E$8)*$J26+(index(Setup!$14:$14 ,match(DE$12,Setup!$18:$18,0))=$E$9)*$K26)*if($E26= "Consultant",$H26, $F26 * (1+$I26))*AK26</f>
        <v>0</v>
      </c>
      <c r="DF26" s="65">
        <f t="array" ref="DF26">((index(Setup!$14:$14 ,match(DF$12,Setup!$18:$18,0))=$E$8)*$J26+(index(Setup!$14:$14 ,match(DF$12,Setup!$18:$18,0))=$E$9)*$K26)*if($E26= "Consultant",$H26, $F26 * (1+$I26))*AL26</f>
        <v>0</v>
      </c>
      <c r="DG26" s="65">
        <f t="array" ref="DG26">((index(Setup!$14:$14 ,match(DG$12,Setup!$18:$18,0))=$E$8)*$J26+(index(Setup!$14:$14 ,match(DG$12,Setup!$18:$18,0))=$E$9)*$K26)*if($E26= "Consultant",$H26, $F26 * (1+$I26))*AM26</f>
        <v>0</v>
      </c>
      <c r="DH26" s="65">
        <f t="array" ref="DH26">((index(Setup!$14:$14 ,match(DH$12,Setup!$18:$18,0))=$E$8)*$J26+(index(Setup!$14:$14 ,match(DH$12,Setup!$18:$18,0))=$E$9)*$K26)*if($E26= "Consultant",$H26, $F26 * (1+$I26))*AN26</f>
        <v>0</v>
      </c>
      <c r="DI26" s="65">
        <f t="array" ref="DI26">((index(Setup!$14:$14 ,match(DI$12,Setup!$18:$18,0))=$E$8)*$J26+(index(Setup!$14:$14 ,match(DI$12,Setup!$18:$18,0))=$E$9)*$K26)*if($E26= "Consultant",$H26, $F26 * (1+$I26))*AO26</f>
        <v>0</v>
      </c>
      <c r="DJ26" s="65">
        <f t="array" ref="DJ26">((index(Setup!$14:$14 ,match(DJ$12,Setup!$18:$18,0))=$E$8)*$J26+(index(Setup!$14:$14 ,match(DJ$12,Setup!$18:$18,0))=$E$9)*$K26)*if($E26= "Consultant",$H26, $F26 * (1+$I26))*AP26</f>
        <v>0</v>
      </c>
      <c r="DK26" s="65">
        <f t="array" ref="DK26">((index(Setup!$14:$14 ,match(DK$12,Setup!$18:$18,0))=$E$8)*$J26+(index(Setup!$14:$14 ,match(DK$12,Setup!$18:$18,0))=$E$9)*$K26)*if($E26= "Consultant",$H26, $F26 * (1+$I26))*AQ26</f>
        <v>0</v>
      </c>
      <c r="DL26" s="65">
        <f t="array" ref="DL26">((index(Setup!$14:$14 ,match(DL$12,Setup!$18:$18,0))=$E$8)*$J26+(index(Setup!$14:$14 ,match(DL$12,Setup!$18:$18,0))=$E$9)*$K26)*if($E26= "Consultant",$H26, $F26 * (1+$I26))*AR26</f>
        <v>0</v>
      </c>
      <c r="DM26" s="65">
        <f t="array" ref="DM26">((index(Setup!$14:$14 ,match(DM$12,Setup!$18:$18,0))=$E$8)*$J26+(index(Setup!$14:$14 ,match(DM$12,Setup!$18:$18,0))=$E$9)*$K26)*if($E26= "Consultant",$H26, $F26 * (1+$I26))*AS26</f>
        <v>0</v>
      </c>
      <c r="DN26" s="65">
        <f t="array" ref="DN26">((index(Setup!$14:$14 ,match(DN$12,Setup!$18:$18,0))=$E$8)*$J26+(index(Setup!$14:$14 ,match(DN$12,Setup!$18:$18,0))=$E$9)*$K26)*if($E26= "Consultant",$H26, $F26 * (1+$I26))*AT26</f>
        <v>0</v>
      </c>
      <c r="DO26" s="65">
        <f t="array" ref="DO26">((index(Setup!$14:$14 ,match(DO$12,Setup!$18:$18,0))=$E$8)*$J26+(index(Setup!$14:$14 ,match(DO$12,Setup!$18:$18,0))=$E$9)*$K26)*if($E26= "Consultant",$H26, $F26 * (1+$I26))*AU26</f>
        <v>0</v>
      </c>
      <c r="DP26" s="65">
        <f t="shared" ref="DP26:EY26" si="57">$G26*L26</f>
        <v>0</v>
      </c>
      <c r="DQ26" s="65">
        <f t="shared" si="57"/>
        <v>0</v>
      </c>
      <c r="DR26" s="65">
        <f t="shared" si="57"/>
        <v>0</v>
      </c>
      <c r="DS26" s="65">
        <f t="shared" si="57"/>
        <v>0</v>
      </c>
      <c r="DT26" s="65">
        <f t="shared" si="57"/>
        <v>0</v>
      </c>
      <c r="DU26" s="65">
        <f t="shared" si="57"/>
        <v>0</v>
      </c>
      <c r="DV26" s="65">
        <f t="shared" si="57"/>
        <v>0</v>
      </c>
      <c r="DW26" s="65">
        <f t="shared" si="57"/>
        <v>0</v>
      </c>
      <c r="DX26" s="65">
        <f t="shared" si="57"/>
        <v>0</v>
      </c>
      <c r="DY26" s="65">
        <f t="shared" si="57"/>
        <v>0</v>
      </c>
      <c r="DZ26" s="65">
        <f t="shared" si="57"/>
        <v>0</v>
      </c>
      <c r="EA26" s="65">
        <f t="shared" si="57"/>
        <v>0</v>
      </c>
      <c r="EB26" s="65">
        <f t="shared" si="57"/>
        <v>0</v>
      </c>
      <c r="EC26" s="65">
        <f t="shared" si="57"/>
        <v>0</v>
      </c>
      <c r="ED26" s="65">
        <f t="shared" si="57"/>
        <v>0</v>
      </c>
      <c r="EE26" s="65">
        <f t="shared" si="57"/>
        <v>0</v>
      </c>
      <c r="EF26" s="65">
        <f t="shared" si="57"/>
        <v>0</v>
      </c>
      <c r="EG26" s="65">
        <f t="shared" si="57"/>
        <v>0</v>
      </c>
      <c r="EH26" s="65">
        <f t="shared" si="57"/>
        <v>0</v>
      </c>
      <c r="EI26" s="65">
        <f t="shared" si="57"/>
        <v>0</v>
      </c>
      <c r="EJ26" s="65">
        <f t="shared" si="57"/>
        <v>0</v>
      </c>
      <c r="EK26" s="65">
        <f t="shared" si="57"/>
        <v>0</v>
      </c>
      <c r="EL26" s="65">
        <f t="shared" si="57"/>
        <v>0</v>
      </c>
      <c r="EM26" s="65">
        <f t="shared" si="57"/>
        <v>0</v>
      </c>
      <c r="EN26" s="65">
        <f t="shared" si="57"/>
        <v>0</v>
      </c>
      <c r="EO26" s="65">
        <f t="shared" si="57"/>
        <v>0</v>
      </c>
      <c r="EP26" s="65">
        <f t="shared" si="57"/>
        <v>0</v>
      </c>
      <c r="EQ26" s="65">
        <f t="shared" si="57"/>
        <v>0</v>
      </c>
      <c r="ER26" s="65">
        <f t="shared" si="57"/>
        <v>0</v>
      </c>
      <c r="ES26" s="65">
        <f t="shared" si="57"/>
        <v>0</v>
      </c>
      <c r="ET26" s="65">
        <f t="shared" si="57"/>
        <v>0</v>
      </c>
      <c r="EU26" s="65">
        <f t="shared" si="57"/>
        <v>0</v>
      </c>
      <c r="EV26" s="65">
        <f t="shared" si="57"/>
        <v>0</v>
      </c>
      <c r="EW26" s="65">
        <f t="shared" si="57"/>
        <v>0</v>
      </c>
      <c r="EX26" s="65">
        <f t="shared" si="57"/>
        <v>0</v>
      </c>
      <c r="EY26" s="65">
        <f t="shared" si="57"/>
        <v>0</v>
      </c>
      <c r="EZ26" s="65">
        <f t="shared" ref="EZ26:GI26" si="58">AV26+CF26+DP26</f>
        <v>0</v>
      </c>
      <c r="FA26" s="65">
        <f t="shared" si="58"/>
        <v>0</v>
      </c>
      <c r="FB26" s="65">
        <f t="shared" si="58"/>
        <v>0</v>
      </c>
      <c r="FC26" s="65">
        <f t="shared" si="58"/>
        <v>0</v>
      </c>
      <c r="FD26" s="65">
        <f t="shared" si="58"/>
        <v>0</v>
      </c>
      <c r="FE26" s="65">
        <f t="shared" si="58"/>
        <v>0</v>
      </c>
      <c r="FF26" s="65">
        <f t="shared" si="58"/>
        <v>0</v>
      </c>
      <c r="FG26" s="65">
        <f t="shared" si="58"/>
        <v>0</v>
      </c>
      <c r="FH26" s="65">
        <f t="shared" si="58"/>
        <v>0</v>
      </c>
      <c r="FI26" s="65">
        <f t="shared" si="58"/>
        <v>0</v>
      </c>
      <c r="FJ26" s="65">
        <f t="shared" si="58"/>
        <v>0</v>
      </c>
      <c r="FK26" s="65">
        <f t="shared" si="58"/>
        <v>0</v>
      </c>
      <c r="FL26" s="65">
        <f t="shared" si="58"/>
        <v>0</v>
      </c>
      <c r="FM26" s="65">
        <f t="shared" si="58"/>
        <v>0</v>
      </c>
      <c r="FN26" s="65">
        <f t="shared" si="58"/>
        <v>0</v>
      </c>
      <c r="FO26" s="65">
        <f t="shared" si="58"/>
        <v>0</v>
      </c>
      <c r="FP26" s="65">
        <f t="shared" si="58"/>
        <v>0</v>
      </c>
      <c r="FQ26" s="65">
        <f t="shared" si="58"/>
        <v>0</v>
      </c>
      <c r="FR26" s="65">
        <f t="shared" si="58"/>
        <v>0</v>
      </c>
      <c r="FS26" s="65">
        <f t="shared" si="58"/>
        <v>0</v>
      </c>
      <c r="FT26" s="65">
        <f t="shared" si="58"/>
        <v>0</v>
      </c>
      <c r="FU26" s="65">
        <f t="shared" si="58"/>
        <v>0</v>
      </c>
      <c r="FV26" s="65">
        <f t="shared" si="58"/>
        <v>0</v>
      </c>
      <c r="FW26" s="65">
        <f t="shared" si="58"/>
        <v>0</v>
      </c>
      <c r="FX26" s="65">
        <f t="shared" si="58"/>
        <v>0</v>
      </c>
      <c r="FY26" s="65">
        <f t="shared" si="58"/>
        <v>0</v>
      </c>
      <c r="FZ26" s="65">
        <f t="shared" si="58"/>
        <v>0</v>
      </c>
      <c r="GA26" s="65">
        <f t="shared" si="58"/>
        <v>0</v>
      </c>
      <c r="GB26" s="65">
        <f t="shared" si="58"/>
        <v>0</v>
      </c>
      <c r="GC26" s="65">
        <f t="shared" si="58"/>
        <v>0</v>
      </c>
      <c r="GD26" s="65">
        <f t="shared" si="58"/>
        <v>0</v>
      </c>
      <c r="GE26" s="65">
        <f t="shared" si="58"/>
        <v>0</v>
      </c>
      <c r="GF26" s="65">
        <f t="shared" si="58"/>
        <v>0</v>
      </c>
      <c r="GG26" s="65">
        <f t="shared" si="58"/>
        <v>0</v>
      </c>
      <c r="GH26" s="65">
        <f t="shared" si="58"/>
        <v>0</v>
      </c>
      <c r="GI26" s="65">
        <f t="shared" si="58"/>
        <v>0</v>
      </c>
      <c r="GJ26" s="65">
        <f t="shared" ref="GJ26:HS26" si="59">(if($E26= "Consultant",$H26, $F26 * (1+$I26))*L26*(12+$J26+$K26)/12)+DP26</f>
        <v>0</v>
      </c>
      <c r="GK26" s="65">
        <f t="shared" si="59"/>
        <v>0</v>
      </c>
      <c r="GL26" s="65">
        <f t="shared" si="59"/>
        <v>0</v>
      </c>
      <c r="GM26" s="65">
        <f t="shared" si="59"/>
        <v>0</v>
      </c>
      <c r="GN26" s="65">
        <f t="shared" si="59"/>
        <v>0</v>
      </c>
      <c r="GO26" s="65">
        <f t="shared" si="59"/>
        <v>0</v>
      </c>
      <c r="GP26" s="65">
        <f t="shared" si="59"/>
        <v>0</v>
      </c>
      <c r="GQ26" s="65">
        <f t="shared" si="59"/>
        <v>0</v>
      </c>
      <c r="GR26" s="65">
        <f t="shared" si="59"/>
        <v>0</v>
      </c>
      <c r="GS26" s="65">
        <f t="shared" si="59"/>
        <v>0</v>
      </c>
      <c r="GT26" s="65">
        <f t="shared" si="59"/>
        <v>0</v>
      </c>
      <c r="GU26" s="65">
        <f t="shared" si="59"/>
        <v>0</v>
      </c>
      <c r="GV26" s="65">
        <f t="shared" si="59"/>
        <v>0</v>
      </c>
      <c r="GW26" s="65">
        <f t="shared" si="59"/>
        <v>0</v>
      </c>
      <c r="GX26" s="65">
        <f t="shared" si="59"/>
        <v>0</v>
      </c>
      <c r="GY26" s="65">
        <f t="shared" si="59"/>
        <v>0</v>
      </c>
      <c r="GZ26" s="65">
        <f t="shared" si="59"/>
        <v>0</v>
      </c>
      <c r="HA26" s="65">
        <f t="shared" si="59"/>
        <v>0</v>
      </c>
      <c r="HB26" s="65">
        <f t="shared" si="59"/>
        <v>0</v>
      </c>
      <c r="HC26" s="65">
        <f t="shared" si="59"/>
        <v>0</v>
      </c>
      <c r="HD26" s="65">
        <f t="shared" si="59"/>
        <v>0</v>
      </c>
      <c r="HE26" s="65">
        <f t="shared" si="59"/>
        <v>0</v>
      </c>
      <c r="HF26" s="65">
        <f t="shared" si="59"/>
        <v>0</v>
      </c>
      <c r="HG26" s="65">
        <f t="shared" si="59"/>
        <v>0</v>
      </c>
      <c r="HH26" s="65">
        <f t="shared" si="59"/>
        <v>0</v>
      </c>
      <c r="HI26" s="65">
        <f t="shared" si="59"/>
        <v>0</v>
      </c>
      <c r="HJ26" s="65">
        <f t="shared" si="59"/>
        <v>0</v>
      </c>
      <c r="HK26" s="65">
        <f t="shared" si="59"/>
        <v>0</v>
      </c>
      <c r="HL26" s="65">
        <f t="shared" si="59"/>
        <v>0</v>
      </c>
      <c r="HM26" s="65">
        <f t="shared" si="59"/>
        <v>0</v>
      </c>
      <c r="HN26" s="65">
        <f t="shared" si="59"/>
        <v>0</v>
      </c>
      <c r="HO26" s="65">
        <f t="shared" si="59"/>
        <v>0</v>
      </c>
      <c r="HP26" s="65">
        <f t="shared" si="59"/>
        <v>0</v>
      </c>
      <c r="HQ26" s="65">
        <f t="shared" si="59"/>
        <v>0</v>
      </c>
      <c r="HR26" s="65">
        <f t="shared" si="59"/>
        <v>0</v>
      </c>
      <c r="HS26" s="65">
        <f t="shared" si="59"/>
        <v>0</v>
      </c>
    </row>
    <row r="27">
      <c r="B27" s="64"/>
      <c r="C27" s="64"/>
      <c r="D27" s="63"/>
      <c r="E27" s="63"/>
      <c r="F27" s="64"/>
      <c r="G27" s="64"/>
      <c r="H27" s="64"/>
      <c r="I27" s="63" t="str">
        <f t="shared" si="5"/>
        <v/>
      </c>
      <c r="J27" s="63" t="str">
        <f t="shared" si="6"/>
        <v/>
      </c>
      <c r="K27" s="63" t="str">
        <f t="shared" si="7"/>
        <v/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5">
        <f t="shared" ref="AV27:CE27" si="60">if($E27= "Consultant",$H27, $F27 * (1+$I27))*L27</f>
        <v>0</v>
      </c>
      <c r="AW27" s="65">
        <f t="shared" si="60"/>
        <v>0</v>
      </c>
      <c r="AX27" s="65">
        <f t="shared" si="60"/>
        <v>0</v>
      </c>
      <c r="AY27" s="65">
        <f t="shared" si="60"/>
        <v>0</v>
      </c>
      <c r="AZ27" s="65">
        <f t="shared" si="60"/>
        <v>0</v>
      </c>
      <c r="BA27" s="65">
        <f t="shared" si="60"/>
        <v>0</v>
      </c>
      <c r="BB27" s="65">
        <f t="shared" si="60"/>
        <v>0</v>
      </c>
      <c r="BC27" s="65">
        <f t="shared" si="60"/>
        <v>0</v>
      </c>
      <c r="BD27" s="65">
        <f t="shared" si="60"/>
        <v>0</v>
      </c>
      <c r="BE27" s="65">
        <f t="shared" si="60"/>
        <v>0</v>
      </c>
      <c r="BF27" s="65">
        <f t="shared" si="60"/>
        <v>0</v>
      </c>
      <c r="BG27" s="65">
        <f t="shared" si="60"/>
        <v>0</v>
      </c>
      <c r="BH27" s="65">
        <f t="shared" si="60"/>
        <v>0</v>
      </c>
      <c r="BI27" s="65">
        <f t="shared" si="60"/>
        <v>0</v>
      </c>
      <c r="BJ27" s="65">
        <f t="shared" si="60"/>
        <v>0</v>
      </c>
      <c r="BK27" s="65">
        <f t="shared" si="60"/>
        <v>0</v>
      </c>
      <c r="BL27" s="65">
        <f t="shared" si="60"/>
        <v>0</v>
      </c>
      <c r="BM27" s="65">
        <f t="shared" si="60"/>
        <v>0</v>
      </c>
      <c r="BN27" s="65">
        <f t="shared" si="60"/>
        <v>0</v>
      </c>
      <c r="BO27" s="65">
        <f t="shared" si="60"/>
        <v>0</v>
      </c>
      <c r="BP27" s="65">
        <f t="shared" si="60"/>
        <v>0</v>
      </c>
      <c r="BQ27" s="65">
        <f t="shared" si="60"/>
        <v>0</v>
      </c>
      <c r="BR27" s="65">
        <f t="shared" si="60"/>
        <v>0</v>
      </c>
      <c r="BS27" s="65">
        <f t="shared" si="60"/>
        <v>0</v>
      </c>
      <c r="BT27" s="65">
        <f t="shared" si="60"/>
        <v>0</v>
      </c>
      <c r="BU27" s="65">
        <f t="shared" si="60"/>
        <v>0</v>
      </c>
      <c r="BV27" s="65">
        <f t="shared" si="60"/>
        <v>0</v>
      </c>
      <c r="BW27" s="65">
        <f t="shared" si="60"/>
        <v>0</v>
      </c>
      <c r="BX27" s="65">
        <f t="shared" si="60"/>
        <v>0</v>
      </c>
      <c r="BY27" s="65">
        <f t="shared" si="60"/>
        <v>0</v>
      </c>
      <c r="BZ27" s="65">
        <f t="shared" si="60"/>
        <v>0</v>
      </c>
      <c r="CA27" s="65">
        <f t="shared" si="60"/>
        <v>0</v>
      </c>
      <c r="CB27" s="65">
        <f t="shared" si="60"/>
        <v>0</v>
      </c>
      <c r="CC27" s="65">
        <f t="shared" si="60"/>
        <v>0</v>
      </c>
      <c r="CD27" s="65">
        <f t="shared" si="60"/>
        <v>0</v>
      </c>
      <c r="CE27" s="65">
        <f t="shared" si="60"/>
        <v>0</v>
      </c>
      <c r="CF27" s="65">
        <f t="array" ref="CF27">((index(Setup!$14:$14 ,match(CF$12,Setup!$18:$18,0))=$E$8)*$J27+(index(Setup!$14:$14 ,match(CF$12,Setup!$18:$18,0))=$E$9)*$K27)*if($E27= "Consultant",$H27, $F27 * (1+$I27))*L27</f>
        <v>0</v>
      </c>
      <c r="CG27" s="65">
        <f t="array" ref="CG27">((index(Setup!$14:$14 ,match(CG$12,Setup!$18:$18,0))=$E$8)*$J27+(index(Setup!$14:$14 ,match(CG$12,Setup!$18:$18,0))=$E$9)*$K27)*if($E27= "Consultant",$H27, $F27 * (1+$I27))*M27</f>
        <v>0</v>
      </c>
      <c r="CH27" s="65">
        <f t="array" ref="CH27">((index(Setup!$14:$14 ,match(CH$12,Setup!$18:$18,0))=$E$8)*$J27+(index(Setup!$14:$14 ,match(CH$12,Setup!$18:$18,0))=$E$9)*$K27)*if($E27= "Consultant",$H27, $F27 * (1+$I27))*N27</f>
        <v>0</v>
      </c>
      <c r="CI27" s="65">
        <f t="array" ref="CI27">((index(Setup!$14:$14 ,match(CI$12,Setup!$18:$18,0))=$E$8)*$J27+(index(Setup!$14:$14 ,match(CI$12,Setup!$18:$18,0))=$E$9)*$K27)*if($E27= "Consultant",$H27, $F27 * (1+$I27))*O27</f>
        <v>0</v>
      </c>
      <c r="CJ27" s="65">
        <f t="array" ref="CJ27">((index(Setup!$14:$14 ,match(CJ$12,Setup!$18:$18,0))=$E$8)*$J27+(index(Setup!$14:$14 ,match(CJ$12,Setup!$18:$18,0))=$E$9)*$K27)*if($E27= "Consultant",$H27, $F27 * (1+$I27))*P27</f>
        <v>0</v>
      </c>
      <c r="CK27" s="65">
        <f t="array" ref="CK27">((index(Setup!$14:$14 ,match(CK$12,Setup!$18:$18,0))=$E$8)*$J27+(index(Setup!$14:$14 ,match(CK$12,Setup!$18:$18,0))=$E$9)*$K27)*if($E27= "Consultant",$H27, $F27 * (1+$I27))*Q27</f>
        <v>0</v>
      </c>
      <c r="CL27" s="65">
        <f t="array" ref="CL27">((index(Setup!$14:$14 ,match(CL$12,Setup!$18:$18,0))=$E$8)*$J27+(index(Setup!$14:$14 ,match(CL$12,Setup!$18:$18,0))=$E$9)*$K27)*if($E27= "Consultant",$H27, $F27 * (1+$I27))*R27</f>
        <v>0</v>
      </c>
      <c r="CM27" s="65">
        <f t="array" ref="CM27">((index(Setup!$14:$14 ,match(CM$12,Setup!$18:$18,0))=$E$8)*$J27+(index(Setup!$14:$14 ,match(CM$12,Setup!$18:$18,0))=$E$9)*$K27)*if($E27= "Consultant",$H27, $F27 * (1+$I27))*S27</f>
        <v>0</v>
      </c>
      <c r="CN27" s="65">
        <f t="array" ref="CN27">((index(Setup!$14:$14 ,match(CN$12,Setup!$18:$18,0))=$E$8)*$J27+(index(Setup!$14:$14 ,match(CN$12,Setup!$18:$18,0))=$E$9)*$K27)*if($E27= "Consultant",$H27, $F27 * (1+$I27))*T27</f>
        <v>0</v>
      </c>
      <c r="CO27" s="65">
        <f t="array" ref="CO27">((index(Setup!$14:$14 ,match(CO$12,Setup!$18:$18,0))=$E$8)*$J27+(index(Setup!$14:$14 ,match(CO$12,Setup!$18:$18,0))=$E$9)*$K27)*if($E27= "Consultant",$H27, $F27 * (1+$I27))*U27</f>
        <v>0</v>
      </c>
      <c r="CP27" s="65">
        <f t="array" ref="CP27">((index(Setup!$14:$14 ,match(CP$12,Setup!$18:$18,0))=$E$8)*$J27+(index(Setup!$14:$14 ,match(CP$12,Setup!$18:$18,0))=$E$9)*$K27)*if($E27= "Consultant",$H27, $F27 * (1+$I27))*V27</f>
        <v>0</v>
      </c>
      <c r="CQ27" s="65">
        <f t="array" ref="CQ27">((index(Setup!$14:$14 ,match(CQ$12,Setup!$18:$18,0))=$E$8)*$J27+(index(Setup!$14:$14 ,match(CQ$12,Setup!$18:$18,0))=$E$9)*$K27)*if($E27= "Consultant",$H27, $F27 * (1+$I27))*W27</f>
        <v>0</v>
      </c>
      <c r="CR27" s="65">
        <f t="array" ref="CR27">((index(Setup!$14:$14 ,match(CR$12,Setup!$18:$18,0))=$E$8)*$J27+(index(Setup!$14:$14 ,match(CR$12,Setup!$18:$18,0))=$E$9)*$K27)*if($E27= "Consultant",$H27, $F27 * (1+$I27))*X27</f>
        <v>0</v>
      </c>
      <c r="CS27" s="65">
        <f t="array" ref="CS27">((index(Setup!$14:$14 ,match(CS$12,Setup!$18:$18,0))=$E$8)*$J27+(index(Setup!$14:$14 ,match(CS$12,Setup!$18:$18,0))=$E$9)*$K27)*if($E27= "Consultant",$H27, $F27 * (1+$I27))*Y27</f>
        <v>0</v>
      </c>
      <c r="CT27" s="65">
        <f t="array" ref="CT27">((index(Setup!$14:$14 ,match(CT$12,Setup!$18:$18,0))=$E$8)*$J27+(index(Setup!$14:$14 ,match(CT$12,Setup!$18:$18,0))=$E$9)*$K27)*if($E27= "Consultant",$H27, $F27 * (1+$I27))*Z27</f>
        <v>0</v>
      </c>
      <c r="CU27" s="65">
        <f t="array" ref="CU27">((index(Setup!$14:$14 ,match(CU$12,Setup!$18:$18,0))=$E$8)*$J27+(index(Setup!$14:$14 ,match(CU$12,Setup!$18:$18,0))=$E$9)*$K27)*if($E27= "Consultant",$H27, $F27 * (1+$I27))*AA27</f>
        <v>0</v>
      </c>
      <c r="CV27" s="65">
        <f t="array" ref="CV27">((index(Setup!$14:$14 ,match(CV$12,Setup!$18:$18,0))=$E$8)*$J27+(index(Setup!$14:$14 ,match(CV$12,Setup!$18:$18,0))=$E$9)*$K27)*if($E27= "Consultant",$H27, $F27 * (1+$I27))*AB27</f>
        <v>0</v>
      </c>
      <c r="CW27" s="65">
        <f t="array" ref="CW27">((index(Setup!$14:$14 ,match(CW$12,Setup!$18:$18,0))=$E$8)*$J27+(index(Setup!$14:$14 ,match(CW$12,Setup!$18:$18,0))=$E$9)*$K27)*if($E27= "Consultant",$H27, $F27 * (1+$I27))*AC27</f>
        <v>0</v>
      </c>
      <c r="CX27" s="65">
        <f t="array" ref="CX27">((index(Setup!$14:$14 ,match(CX$12,Setup!$18:$18,0))=$E$8)*$J27+(index(Setup!$14:$14 ,match(CX$12,Setup!$18:$18,0))=$E$9)*$K27)*if($E27= "Consultant",$H27, $F27 * (1+$I27))*AD27</f>
        <v>0</v>
      </c>
      <c r="CY27" s="65">
        <f t="array" ref="CY27">((index(Setup!$14:$14 ,match(CY$12,Setup!$18:$18,0))=$E$8)*$J27+(index(Setup!$14:$14 ,match(CY$12,Setup!$18:$18,0))=$E$9)*$K27)*if($E27= "Consultant",$H27, $F27 * (1+$I27))*AE27</f>
        <v>0</v>
      </c>
      <c r="CZ27" s="65">
        <f t="array" ref="CZ27">((index(Setup!$14:$14 ,match(CZ$12,Setup!$18:$18,0))=$E$8)*$J27+(index(Setup!$14:$14 ,match(CZ$12,Setup!$18:$18,0))=$E$9)*$K27)*if($E27= "Consultant",$H27, $F27 * (1+$I27))*AF27</f>
        <v>0</v>
      </c>
      <c r="DA27" s="65">
        <f t="array" ref="DA27">((index(Setup!$14:$14 ,match(DA$12,Setup!$18:$18,0))=$E$8)*$J27+(index(Setup!$14:$14 ,match(DA$12,Setup!$18:$18,0))=$E$9)*$K27)*if($E27= "Consultant",$H27, $F27 * (1+$I27))*AG27</f>
        <v>0</v>
      </c>
      <c r="DB27" s="65">
        <f t="array" ref="DB27">((index(Setup!$14:$14 ,match(DB$12,Setup!$18:$18,0))=$E$8)*$J27+(index(Setup!$14:$14 ,match(DB$12,Setup!$18:$18,0))=$E$9)*$K27)*if($E27= "Consultant",$H27, $F27 * (1+$I27))*AH27</f>
        <v>0</v>
      </c>
      <c r="DC27" s="65">
        <f t="array" ref="DC27">((index(Setup!$14:$14 ,match(DC$12,Setup!$18:$18,0))=$E$8)*$J27+(index(Setup!$14:$14 ,match(DC$12,Setup!$18:$18,0))=$E$9)*$K27)*if($E27= "Consultant",$H27, $F27 * (1+$I27))*AI27</f>
        <v>0</v>
      </c>
      <c r="DD27" s="65">
        <f t="array" ref="DD27">((index(Setup!$14:$14 ,match(DD$12,Setup!$18:$18,0))=$E$8)*$J27+(index(Setup!$14:$14 ,match(DD$12,Setup!$18:$18,0))=$E$9)*$K27)*if($E27= "Consultant",$H27, $F27 * (1+$I27))*AJ27</f>
        <v>0</v>
      </c>
      <c r="DE27" s="65">
        <f t="array" ref="DE27">((index(Setup!$14:$14 ,match(DE$12,Setup!$18:$18,0))=$E$8)*$J27+(index(Setup!$14:$14 ,match(DE$12,Setup!$18:$18,0))=$E$9)*$K27)*if($E27= "Consultant",$H27, $F27 * (1+$I27))*AK27</f>
        <v>0</v>
      </c>
      <c r="DF27" s="65">
        <f t="array" ref="DF27">((index(Setup!$14:$14 ,match(DF$12,Setup!$18:$18,0))=$E$8)*$J27+(index(Setup!$14:$14 ,match(DF$12,Setup!$18:$18,0))=$E$9)*$K27)*if($E27= "Consultant",$H27, $F27 * (1+$I27))*AL27</f>
        <v>0</v>
      </c>
      <c r="DG27" s="65">
        <f t="array" ref="DG27">((index(Setup!$14:$14 ,match(DG$12,Setup!$18:$18,0))=$E$8)*$J27+(index(Setup!$14:$14 ,match(DG$12,Setup!$18:$18,0))=$E$9)*$K27)*if($E27= "Consultant",$H27, $F27 * (1+$I27))*AM27</f>
        <v>0</v>
      </c>
      <c r="DH27" s="65">
        <f t="array" ref="DH27">((index(Setup!$14:$14 ,match(DH$12,Setup!$18:$18,0))=$E$8)*$J27+(index(Setup!$14:$14 ,match(DH$12,Setup!$18:$18,0))=$E$9)*$K27)*if($E27= "Consultant",$H27, $F27 * (1+$I27))*AN27</f>
        <v>0</v>
      </c>
      <c r="DI27" s="65">
        <f t="array" ref="DI27">((index(Setup!$14:$14 ,match(DI$12,Setup!$18:$18,0))=$E$8)*$J27+(index(Setup!$14:$14 ,match(DI$12,Setup!$18:$18,0))=$E$9)*$K27)*if($E27= "Consultant",$H27, $F27 * (1+$I27))*AO27</f>
        <v>0</v>
      </c>
      <c r="DJ27" s="65">
        <f t="array" ref="DJ27">((index(Setup!$14:$14 ,match(DJ$12,Setup!$18:$18,0))=$E$8)*$J27+(index(Setup!$14:$14 ,match(DJ$12,Setup!$18:$18,0))=$E$9)*$K27)*if($E27= "Consultant",$H27, $F27 * (1+$I27))*AP27</f>
        <v>0</v>
      </c>
      <c r="DK27" s="65">
        <f t="array" ref="DK27">((index(Setup!$14:$14 ,match(DK$12,Setup!$18:$18,0))=$E$8)*$J27+(index(Setup!$14:$14 ,match(DK$12,Setup!$18:$18,0))=$E$9)*$K27)*if($E27= "Consultant",$H27, $F27 * (1+$I27))*AQ27</f>
        <v>0</v>
      </c>
      <c r="DL27" s="65">
        <f t="array" ref="DL27">((index(Setup!$14:$14 ,match(DL$12,Setup!$18:$18,0))=$E$8)*$J27+(index(Setup!$14:$14 ,match(DL$12,Setup!$18:$18,0))=$E$9)*$K27)*if($E27= "Consultant",$H27, $F27 * (1+$I27))*AR27</f>
        <v>0</v>
      </c>
      <c r="DM27" s="65">
        <f t="array" ref="DM27">((index(Setup!$14:$14 ,match(DM$12,Setup!$18:$18,0))=$E$8)*$J27+(index(Setup!$14:$14 ,match(DM$12,Setup!$18:$18,0))=$E$9)*$K27)*if($E27= "Consultant",$H27, $F27 * (1+$I27))*AS27</f>
        <v>0</v>
      </c>
      <c r="DN27" s="65">
        <f t="array" ref="DN27">((index(Setup!$14:$14 ,match(DN$12,Setup!$18:$18,0))=$E$8)*$J27+(index(Setup!$14:$14 ,match(DN$12,Setup!$18:$18,0))=$E$9)*$K27)*if($E27= "Consultant",$H27, $F27 * (1+$I27))*AT27</f>
        <v>0</v>
      </c>
      <c r="DO27" s="65">
        <f t="array" ref="DO27">((index(Setup!$14:$14 ,match(DO$12,Setup!$18:$18,0))=$E$8)*$J27+(index(Setup!$14:$14 ,match(DO$12,Setup!$18:$18,0))=$E$9)*$K27)*if($E27= "Consultant",$H27, $F27 * (1+$I27))*AU27</f>
        <v>0</v>
      </c>
      <c r="DP27" s="65">
        <f t="shared" ref="DP27:EY27" si="61">$G27*L27</f>
        <v>0</v>
      </c>
      <c r="DQ27" s="65">
        <f t="shared" si="61"/>
        <v>0</v>
      </c>
      <c r="DR27" s="65">
        <f t="shared" si="61"/>
        <v>0</v>
      </c>
      <c r="DS27" s="65">
        <f t="shared" si="61"/>
        <v>0</v>
      </c>
      <c r="DT27" s="65">
        <f t="shared" si="61"/>
        <v>0</v>
      </c>
      <c r="DU27" s="65">
        <f t="shared" si="61"/>
        <v>0</v>
      </c>
      <c r="DV27" s="65">
        <f t="shared" si="61"/>
        <v>0</v>
      </c>
      <c r="DW27" s="65">
        <f t="shared" si="61"/>
        <v>0</v>
      </c>
      <c r="DX27" s="65">
        <f t="shared" si="61"/>
        <v>0</v>
      </c>
      <c r="DY27" s="65">
        <f t="shared" si="61"/>
        <v>0</v>
      </c>
      <c r="DZ27" s="65">
        <f t="shared" si="61"/>
        <v>0</v>
      </c>
      <c r="EA27" s="65">
        <f t="shared" si="61"/>
        <v>0</v>
      </c>
      <c r="EB27" s="65">
        <f t="shared" si="61"/>
        <v>0</v>
      </c>
      <c r="EC27" s="65">
        <f t="shared" si="61"/>
        <v>0</v>
      </c>
      <c r="ED27" s="65">
        <f t="shared" si="61"/>
        <v>0</v>
      </c>
      <c r="EE27" s="65">
        <f t="shared" si="61"/>
        <v>0</v>
      </c>
      <c r="EF27" s="65">
        <f t="shared" si="61"/>
        <v>0</v>
      </c>
      <c r="EG27" s="65">
        <f t="shared" si="61"/>
        <v>0</v>
      </c>
      <c r="EH27" s="65">
        <f t="shared" si="61"/>
        <v>0</v>
      </c>
      <c r="EI27" s="65">
        <f t="shared" si="61"/>
        <v>0</v>
      </c>
      <c r="EJ27" s="65">
        <f t="shared" si="61"/>
        <v>0</v>
      </c>
      <c r="EK27" s="65">
        <f t="shared" si="61"/>
        <v>0</v>
      </c>
      <c r="EL27" s="65">
        <f t="shared" si="61"/>
        <v>0</v>
      </c>
      <c r="EM27" s="65">
        <f t="shared" si="61"/>
        <v>0</v>
      </c>
      <c r="EN27" s="65">
        <f t="shared" si="61"/>
        <v>0</v>
      </c>
      <c r="EO27" s="65">
        <f t="shared" si="61"/>
        <v>0</v>
      </c>
      <c r="EP27" s="65">
        <f t="shared" si="61"/>
        <v>0</v>
      </c>
      <c r="EQ27" s="65">
        <f t="shared" si="61"/>
        <v>0</v>
      </c>
      <c r="ER27" s="65">
        <f t="shared" si="61"/>
        <v>0</v>
      </c>
      <c r="ES27" s="65">
        <f t="shared" si="61"/>
        <v>0</v>
      </c>
      <c r="ET27" s="65">
        <f t="shared" si="61"/>
        <v>0</v>
      </c>
      <c r="EU27" s="65">
        <f t="shared" si="61"/>
        <v>0</v>
      </c>
      <c r="EV27" s="65">
        <f t="shared" si="61"/>
        <v>0</v>
      </c>
      <c r="EW27" s="65">
        <f t="shared" si="61"/>
        <v>0</v>
      </c>
      <c r="EX27" s="65">
        <f t="shared" si="61"/>
        <v>0</v>
      </c>
      <c r="EY27" s="65">
        <f t="shared" si="61"/>
        <v>0</v>
      </c>
      <c r="EZ27" s="65">
        <f t="shared" ref="EZ27:GI27" si="62">AV27+CF27+DP27</f>
        <v>0</v>
      </c>
      <c r="FA27" s="65">
        <f t="shared" si="62"/>
        <v>0</v>
      </c>
      <c r="FB27" s="65">
        <f t="shared" si="62"/>
        <v>0</v>
      </c>
      <c r="FC27" s="65">
        <f t="shared" si="62"/>
        <v>0</v>
      </c>
      <c r="FD27" s="65">
        <f t="shared" si="62"/>
        <v>0</v>
      </c>
      <c r="FE27" s="65">
        <f t="shared" si="62"/>
        <v>0</v>
      </c>
      <c r="FF27" s="65">
        <f t="shared" si="62"/>
        <v>0</v>
      </c>
      <c r="FG27" s="65">
        <f t="shared" si="62"/>
        <v>0</v>
      </c>
      <c r="FH27" s="65">
        <f t="shared" si="62"/>
        <v>0</v>
      </c>
      <c r="FI27" s="65">
        <f t="shared" si="62"/>
        <v>0</v>
      </c>
      <c r="FJ27" s="65">
        <f t="shared" si="62"/>
        <v>0</v>
      </c>
      <c r="FK27" s="65">
        <f t="shared" si="62"/>
        <v>0</v>
      </c>
      <c r="FL27" s="65">
        <f t="shared" si="62"/>
        <v>0</v>
      </c>
      <c r="FM27" s="65">
        <f t="shared" si="62"/>
        <v>0</v>
      </c>
      <c r="FN27" s="65">
        <f t="shared" si="62"/>
        <v>0</v>
      </c>
      <c r="FO27" s="65">
        <f t="shared" si="62"/>
        <v>0</v>
      </c>
      <c r="FP27" s="65">
        <f t="shared" si="62"/>
        <v>0</v>
      </c>
      <c r="FQ27" s="65">
        <f t="shared" si="62"/>
        <v>0</v>
      </c>
      <c r="FR27" s="65">
        <f t="shared" si="62"/>
        <v>0</v>
      </c>
      <c r="FS27" s="65">
        <f t="shared" si="62"/>
        <v>0</v>
      </c>
      <c r="FT27" s="65">
        <f t="shared" si="62"/>
        <v>0</v>
      </c>
      <c r="FU27" s="65">
        <f t="shared" si="62"/>
        <v>0</v>
      </c>
      <c r="FV27" s="65">
        <f t="shared" si="62"/>
        <v>0</v>
      </c>
      <c r="FW27" s="65">
        <f t="shared" si="62"/>
        <v>0</v>
      </c>
      <c r="FX27" s="65">
        <f t="shared" si="62"/>
        <v>0</v>
      </c>
      <c r="FY27" s="65">
        <f t="shared" si="62"/>
        <v>0</v>
      </c>
      <c r="FZ27" s="65">
        <f t="shared" si="62"/>
        <v>0</v>
      </c>
      <c r="GA27" s="65">
        <f t="shared" si="62"/>
        <v>0</v>
      </c>
      <c r="GB27" s="65">
        <f t="shared" si="62"/>
        <v>0</v>
      </c>
      <c r="GC27" s="65">
        <f t="shared" si="62"/>
        <v>0</v>
      </c>
      <c r="GD27" s="65">
        <f t="shared" si="62"/>
        <v>0</v>
      </c>
      <c r="GE27" s="65">
        <f t="shared" si="62"/>
        <v>0</v>
      </c>
      <c r="GF27" s="65">
        <f t="shared" si="62"/>
        <v>0</v>
      </c>
      <c r="GG27" s="65">
        <f t="shared" si="62"/>
        <v>0</v>
      </c>
      <c r="GH27" s="65">
        <f t="shared" si="62"/>
        <v>0</v>
      </c>
      <c r="GI27" s="65">
        <f t="shared" si="62"/>
        <v>0</v>
      </c>
      <c r="GJ27" s="65">
        <f t="shared" ref="GJ27:HS27" si="63">(if($E27= "Consultant",$H27, $F27 * (1+$I27))*L27*(12+$J27+$K27)/12)+DP27</f>
        <v>0</v>
      </c>
      <c r="GK27" s="65">
        <f t="shared" si="63"/>
        <v>0</v>
      </c>
      <c r="GL27" s="65">
        <f t="shared" si="63"/>
        <v>0</v>
      </c>
      <c r="GM27" s="65">
        <f t="shared" si="63"/>
        <v>0</v>
      </c>
      <c r="GN27" s="65">
        <f t="shared" si="63"/>
        <v>0</v>
      </c>
      <c r="GO27" s="65">
        <f t="shared" si="63"/>
        <v>0</v>
      </c>
      <c r="GP27" s="65">
        <f t="shared" si="63"/>
        <v>0</v>
      </c>
      <c r="GQ27" s="65">
        <f t="shared" si="63"/>
        <v>0</v>
      </c>
      <c r="GR27" s="65">
        <f t="shared" si="63"/>
        <v>0</v>
      </c>
      <c r="GS27" s="65">
        <f t="shared" si="63"/>
        <v>0</v>
      </c>
      <c r="GT27" s="65">
        <f t="shared" si="63"/>
        <v>0</v>
      </c>
      <c r="GU27" s="65">
        <f t="shared" si="63"/>
        <v>0</v>
      </c>
      <c r="GV27" s="65">
        <f t="shared" si="63"/>
        <v>0</v>
      </c>
      <c r="GW27" s="65">
        <f t="shared" si="63"/>
        <v>0</v>
      </c>
      <c r="GX27" s="65">
        <f t="shared" si="63"/>
        <v>0</v>
      </c>
      <c r="GY27" s="65">
        <f t="shared" si="63"/>
        <v>0</v>
      </c>
      <c r="GZ27" s="65">
        <f t="shared" si="63"/>
        <v>0</v>
      </c>
      <c r="HA27" s="65">
        <f t="shared" si="63"/>
        <v>0</v>
      </c>
      <c r="HB27" s="65">
        <f t="shared" si="63"/>
        <v>0</v>
      </c>
      <c r="HC27" s="65">
        <f t="shared" si="63"/>
        <v>0</v>
      </c>
      <c r="HD27" s="65">
        <f t="shared" si="63"/>
        <v>0</v>
      </c>
      <c r="HE27" s="65">
        <f t="shared" si="63"/>
        <v>0</v>
      </c>
      <c r="HF27" s="65">
        <f t="shared" si="63"/>
        <v>0</v>
      </c>
      <c r="HG27" s="65">
        <f t="shared" si="63"/>
        <v>0</v>
      </c>
      <c r="HH27" s="65">
        <f t="shared" si="63"/>
        <v>0</v>
      </c>
      <c r="HI27" s="65">
        <f t="shared" si="63"/>
        <v>0</v>
      </c>
      <c r="HJ27" s="65">
        <f t="shared" si="63"/>
        <v>0</v>
      </c>
      <c r="HK27" s="65">
        <f t="shared" si="63"/>
        <v>0</v>
      </c>
      <c r="HL27" s="65">
        <f t="shared" si="63"/>
        <v>0</v>
      </c>
      <c r="HM27" s="65">
        <f t="shared" si="63"/>
        <v>0</v>
      </c>
      <c r="HN27" s="65">
        <f t="shared" si="63"/>
        <v>0</v>
      </c>
      <c r="HO27" s="65">
        <f t="shared" si="63"/>
        <v>0</v>
      </c>
      <c r="HP27" s="65">
        <f t="shared" si="63"/>
        <v>0</v>
      </c>
      <c r="HQ27" s="65">
        <f t="shared" si="63"/>
        <v>0</v>
      </c>
      <c r="HR27" s="65">
        <f t="shared" si="63"/>
        <v>0</v>
      </c>
      <c r="HS27" s="65">
        <f t="shared" si="63"/>
        <v>0</v>
      </c>
    </row>
    <row r="28">
      <c r="B28" s="64"/>
      <c r="C28" s="64"/>
      <c r="D28" s="63"/>
      <c r="E28" s="63"/>
      <c r="F28" s="64"/>
      <c r="G28" s="64"/>
      <c r="H28" s="64"/>
      <c r="I28" s="63" t="str">
        <f t="shared" si="5"/>
        <v/>
      </c>
      <c r="J28" s="63" t="str">
        <f t="shared" si="6"/>
        <v/>
      </c>
      <c r="K28" s="63" t="str">
        <f t="shared" si="7"/>
        <v/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5">
        <f t="shared" ref="AV28:CE28" si="64">if($E28= "Consultant",$H28, $F28 * (1+$I28))*L28</f>
        <v>0</v>
      </c>
      <c r="AW28" s="65">
        <f t="shared" si="64"/>
        <v>0</v>
      </c>
      <c r="AX28" s="65">
        <f t="shared" si="64"/>
        <v>0</v>
      </c>
      <c r="AY28" s="65">
        <f t="shared" si="64"/>
        <v>0</v>
      </c>
      <c r="AZ28" s="65">
        <f t="shared" si="64"/>
        <v>0</v>
      </c>
      <c r="BA28" s="65">
        <f t="shared" si="64"/>
        <v>0</v>
      </c>
      <c r="BB28" s="65">
        <f t="shared" si="64"/>
        <v>0</v>
      </c>
      <c r="BC28" s="65">
        <f t="shared" si="64"/>
        <v>0</v>
      </c>
      <c r="BD28" s="65">
        <f t="shared" si="64"/>
        <v>0</v>
      </c>
      <c r="BE28" s="65">
        <f t="shared" si="64"/>
        <v>0</v>
      </c>
      <c r="BF28" s="65">
        <f t="shared" si="64"/>
        <v>0</v>
      </c>
      <c r="BG28" s="65">
        <f t="shared" si="64"/>
        <v>0</v>
      </c>
      <c r="BH28" s="65">
        <f t="shared" si="64"/>
        <v>0</v>
      </c>
      <c r="BI28" s="65">
        <f t="shared" si="64"/>
        <v>0</v>
      </c>
      <c r="BJ28" s="65">
        <f t="shared" si="64"/>
        <v>0</v>
      </c>
      <c r="BK28" s="65">
        <f t="shared" si="64"/>
        <v>0</v>
      </c>
      <c r="BL28" s="65">
        <f t="shared" si="64"/>
        <v>0</v>
      </c>
      <c r="BM28" s="65">
        <f t="shared" si="64"/>
        <v>0</v>
      </c>
      <c r="BN28" s="65">
        <f t="shared" si="64"/>
        <v>0</v>
      </c>
      <c r="BO28" s="65">
        <f t="shared" si="64"/>
        <v>0</v>
      </c>
      <c r="BP28" s="65">
        <f t="shared" si="64"/>
        <v>0</v>
      </c>
      <c r="BQ28" s="65">
        <f t="shared" si="64"/>
        <v>0</v>
      </c>
      <c r="BR28" s="65">
        <f t="shared" si="64"/>
        <v>0</v>
      </c>
      <c r="BS28" s="65">
        <f t="shared" si="64"/>
        <v>0</v>
      </c>
      <c r="BT28" s="65">
        <f t="shared" si="64"/>
        <v>0</v>
      </c>
      <c r="BU28" s="65">
        <f t="shared" si="64"/>
        <v>0</v>
      </c>
      <c r="BV28" s="65">
        <f t="shared" si="64"/>
        <v>0</v>
      </c>
      <c r="BW28" s="65">
        <f t="shared" si="64"/>
        <v>0</v>
      </c>
      <c r="BX28" s="65">
        <f t="shared" si="64"/>
        <v>0</v>
      </c>
      <c r="BY28" s="65">
        <f t="shared" si="64"/>
        <v>0</v>
      </c>
      <c r="BZ28" s="65">
        <f t="shared" si="64"/>
        <v>0</v>
      </c>
      <c r="CA28" s="65">
        <f t="shared" si="64"/>
        <v>0</v>
      </c>
      <c r="CB28" s="65">
        <f t="shared" si="64"/>
        <v>0</v>
      </c>
      <c r="CC28" s="65">
        <f t="shared" si="64"/>
        <v>0</v>
      </c>
      <c r="CD28" s="65">
        <f t="shared" si="64"/>
        <v>0</v>
      </c>
      <c r="CE28" s="65">
        <f t="shared" si="64"/>
        <v>0</v>
      </c>
      <c r="CF28" s="65">
        <f t="array" ref="CF28">((index(Setup!$14:$14 ,match(CF$12,Setup!$18:$18,0))=$E$8)*$J28+(index(Setup!$14:$14 ,match(CF$12,Setup!$18:$18,0))=$E$9)*$K28)*if($E28= "Consultant",$H28, $F28 * (1+$I28))*L28</f>
        <v>0</v>
      </c>
      <c r="CG28" s="65">
        <f t="array" ref="CG28">((index(Setup!$14:$14 ,match(CG$12,Setup!$18:$18,0))=$E$8)*$J28+(index(Setup!$14:$14 ,match(CG$12,Setup!$18:$18,0))=$E$9)*$K28)*if($E28= "Consultant",$H28, $F28 * (1+$I28))*M28</f>
        <v>0</v>
      </c>
      <c r="CH28" s="65">
        <f t="array" ref="CH28">((index(Setup!$14:$14 ,match(CH$12,Setup!$18:$18,0))=$E$8)*$J28+(index(Setup!$14:$14 ,match(CH$12,Setup!$18:$18,0))=$E$9)*$K28)*if($E28= "Consultant",$H28, $F28 * (1+$I28))*N28</f>
        <v>0</v>
      </c>
      <c r="CI28" s="65">
        <f t="array" ref="CI28">((index(Setup!$14:$14 ,match(CI$12,Setup!$18:$18,0))=$E$8)*$J28+(index(Setup!$14:$14 ,match(CI$12,Setup!$18:$18,0))=$E$9)*$K28)*if($E28= "Consultant",$H28, $F28 * (1+$I28))*O28</f>
        <v>0</v>
      </c>
      <c r="CJ28" s="65">
        <f t="array" ref="CJ28">((index(Setup!$14:$14 ,match(CJ$12,Setup!$18:$18,0))=$E$8)*$J28+(index(Setup!$14:$14 ,match(CJ$12,Setup!$18:$18,0))=$E$9)*$K28)*if($E28= "Consultant",$H28, $F28 * (1+$I28))*P28</f>
        <v>0</v>
      </c>
      <c r="CK28" s="65">
        <f t="array" ref="CK28">((index(Setup!$14:$14 ,match(CK$12,Setup!$18:$18,0))=$E$8)*$J28+(index(Setup!$14:$14 ,match(CK$12,Setup!$18:$18,0))=$E$9)*$K28)*if($E28= "Consultant",$H28, $F28 * (1+$I28))*Q28</f>
        <v>0</v>
      </c>
      <c r="CL28" s="65">
        <f t="array" ref="CL28">((index(Setup!$14:$14 ,match(CL$12,Setup!$18:$18,0))=$E$8)*$J28+(index(Setup!$14:$14 ,match(CL$12,Setup!$18:$18,0))=$E$9)*$K28)*if($E28= "Consultant",$H28, $F28 * (1+$I28))*R28</f>
        <v>0</v>
      </c>
      <c r="CM28" s="65">
        <f t="array" ref="CM28">((index(Setup!$14:$14 ,match(CM$12,Setup!$18:$18,0))=$E$8)*$J28+(index(Setup!$14:$14 ,match(CM$12,Setup!$18:$18,0))=$E$9)*$K28)*if($E28= "Consultant",$H28, $F28 * (1+$I28))*S28</f>
        <v>0</v>
      </c>
      <c r="CN28" s="65">
        <f t="array" ref="CN28">((index(Setup!$14:$14 ,match(CN$12,Setup!$18:$18,0))=$E$8)*$J28+(index(Setup!$14:$14 ,match(CN$12,Setup!$18:$18,0))=$E$9)*$K28)*if($E28= "Consultant",$H28, $F28 * (1+$I28))*T28</f>
        <v>0</v>
      </c>
      <c r="CO28" s="65">
        <f t="array" ref="CO28">((index(Setup!$14:$14 ,match(CO$12,Setup!$18:$18,0))=$E$8)*$J28+(index(Setup!$14:$14 ,match(CO$12,Setup!$18:$18,0))=$E$9)*$K28)*if($E28= "Consultant",$H28, $F28 * (1+$I28))*U28</f>
        <v>0</v>
      </c>
      <c r="CP28" s="65">
        <f t="array" ref="CP28">((index(Setup!$14:$14 ,match(CP$12,Setup!$18:$18,0))=$E$8)*$J28+(index(Setup!$14:$14 ,match(CP$12,Setup!$18:$18,0))=$E$9)*$K28)*if($E28= "Consultant",$H28, $F28 * (1+$I28))*V28</f>
        <v>0</v>
      </c>
      <c r="CQ28" s="65">
        <f t="array" ref="CQ28">((index(Setup!$14:$14 ,match(CQ$12,Setup!$18:$18,0))=$E$8)*$J28+(index(Setup!$14:$14 ,match(CQ$12,Setup!$18:$18,0))=$E$9)*$K28)*if($E28= "Consultant",$H28, $F28 * (1+$I28))*W28</f>
        <v>0</v>
      </c>
      <c r="CR28" s="65">
        <f t="array" ref="CR28">((index(Setup!$14:$14 ,match(CR$12,Setup!$18:$18,0))=$E$8)*$J28+(index(Setup!$14:$14 ,match(CR$12,Setup!$18:$18,0))=$E$9)*$K28)*if($E28= "Consultant",$H28, $F28 * (1+$I28))*X28</f>
        <v>0</v>
      </c>
      <c r="CS28" s="65">
        <f t="array" ref="CS28">((index(Setup!$14:$14 ,match(CS$12,Setup!$18:$18,0))=$E$8)*$J28+(index(Setup!$14:$14 ,match(CS$12,Setup!$18:$18,0))=$E$9)*$K28)*if($E28= "Consultant",$H28, $F28 * (1+$I28))*Y28</f>
        <v>0</v>
      </c>
      <c r="CT28" s="65">
        <f t="array" ref="CT28">((index(Setup!$14:$14 ,match(CT$12,Setup!$18:$18,0))=$E$8)*$J28+(index(Setup!$14:$14 ,match(CT$12,Setup!$18:$18,0))=$E$9)*$K28)*if($E28= "Consultant",$H28, $F28 * (1+$I28))*Z28</f>
        <v>0</v>
      </c>
      <c r="CU28" s="65">
        <f t="array" ref="CU28">((index(Setup!$14:$14 ,match(CU$12,Setup!$18:$18,0))=$E$8)*$J28+(index(Setup!$14:$14 ,match(CU$12,Setup!$18:$18,0))=$E$9)*$K28)*if($E28= "Consultant",$H28, $F28 * (1+$I28))*AA28</f>
        <v>0</v>
      </c>
      <c r="CV28" s="65">
        <f t="array" ref="CV28">((index(Setup!$14:$14 ,match(CV$12,Setup!$18:$18,0))=$E$8)*$J28+(index(Setup!$14:$14 ,match(CV$12,Setup!$18:$18,0))=$E$9)*$K28)*if($E28= "Consultant",$H28, $F28 * (1+$I28))*AB28</f>
        <v>0</v>
      </c>
      <c r="CW28" s="65">
        <f t="array" ref="CW28">((index(Setup!$14:$14 ,match(CW$12,Setup!$18:$18,0))=$E$8)*$J28+(index(Setup!$14:$14 ,match(CW$12,Setup!$18:$18,0))=$E$9)*$K28)*if($E28= "Consultant",$H28, $F28 * (1+$I28))*AC28</f>
        <v>0</v>
      </c>
      <c r="CX28" s="65">
        <f t="array" ref="CX28">((index(Setup!$14:$14 ,match(CX$12,Setup!$18:$18,0))=$E$8)*$J28+(index(Setup!$14:$14 ,match(CX$12,Setup!$18:$18,0))=$E$9)*$K28)*if($E28= "Consultant",$H28, $F28 * (1+$I28))*AD28</f>
        <v>0</v>
      </c>
      <c r="CY28" s="65">
        <f t="array" ref="CY28">((index(Setup!$14:$14 ,match(CY$12,Setup!$18:$18,0))=$E$8)*$J28+(index(Setup!$14:$14 ,match(CY$12,Setup!$18:$18,0))=$E$9)*$K28)*if($E28= "Consultant",$H28, $F28 * (1+$I28))*AE28</f>
        <v>0</v>
      </c>
      <c r="CZ28" s="65">
        <f t="array" ref="CZ28">((index(Setup!$14:$14 ,match(CZ$12,Setup!$18:$18,0))=$E$8)*$J28+(index(Setup!$14:$14 ,match(CZ$12,Setup!$18:$18,0))=$E$9)*$K28)*if($E28= "Consultant",$H28, $F28 * (1+$I28))*AF28</f>
        <v>0</v>
      </c>
      <c r="DA28" s="65">
        <f t="array" ref="DA28">((index(Setup!$14:$14 ,match(DA$12,Setup!$18:$18,0))=$E$8)*$J28+(index(Setup!$14:$14 ,match(DA$12,Setup!$18:$18,0))=$E$9)*$K28)*if($E28= "Consultant",$H28, $F28 * (1+$I28))*AG28</f>
        <v>0</v>
      </c>
      <c r="DB28" s="65">
        <f t="array" ref="DB28">((index(Setup!$14:$14 ,match(DB$12,Setup!$18:$18,0))=$E$8)*$J28+(index(Setup!$14:$14 ,match(DB$12,Setup!$18:$18,0))=$E$9)*$K28)*if($E28= "Consultant",$H28, $F28 * (1+$I28))*AH28</f>
        <v>0</v>
      </c>
      <c r="DC28" s="65">
        <f t="array" ref="DC28">((index(Setup!$14:$14 ,match(DC$12,Setup!$18:$18,0))=$E$8)*$J28+(index(Setup!$14:$14 ,match(DC$12,Setup!$18:$18,0))=$E$9)*$K28)*if($E28= "Consultant",$H28, $F28 * (1+$I28))*AI28</f>
        <v>0</v>
      </c>
      <c r="DD28" s="65">
        <f t="array" ref="DD28">((index(Setup!$14:$14 ,match(DD$12,Setup!$18:$18,0))=$E$8)*$J28+(index(Setup!$14:$14 ,match(DD$12,Setup!$18:$18,0))=$E$9)*$K28)*if($E28= "Consultant",$H28, $F28 * (1+$I28))*AJ28</f>
        <v>0</v>
      </c>
      <c r="DE28" s="65">
        <f t="array" ref="DE28">((index(Setup!$14:$14 ,match(DE$12,Setup!$18:$18,0))=$E$8)*$J28+(index(Setup!$14:$14 ,match(DE$12,Setup!$18:$18,0))=$E$9)*$K28)*if($E28= "Consultant",$H28, $F28 * (1+$I28))*AK28</f>
        <v>0</v>
      </c>
      <c r="DF28" s="65">
        <f t="array" ref="DF28">((index(Setup!$14:$14 ,match(DF$12,Setup!$18:$18,0))=$E$8)*$J28+(index(Setup!$14:$14 ,match(DF$12,Setup!$18:$18,0))=$E$9)*$K28)*if($E28= "Consultant",$H28, $F28 * (1+$I28))*AL28</f>
        <v>0</v>
      </c>
      <c r="DG28" s="65">
        <f t="array" ref="DG28">((index(Setup!$14:$14 ,match(DG$12,Setup!$18:$18,0))=$E$8)*$J28+(index(Setup!$14:$14 ,match(DG$12,Setup!$18:$18,0))=$E$9)*$K28)*if($E28= "Consultant",$H28, $F28 * (1+$I28))*AM28</f>
        <v>0</v>
      </c>
      <c r="DH28" s="65">
        <f t="array" ref="DH28">((index(Setup!$14:$14 ,match(DH$12,Setup!$18:$18,0))=$E$8)*$J28+(index(Setup!$14:$14 ,match(DH$12,Setup!$18:$18,0))=$E$9)*$K28)*if($E28= "Consultant",$H28, $F28 * (1+$I28))*AN28</f>
        <v>0</v>
      </c>
      <c r="DI28" s="65">
        <f t="array" ref="DI28">((index(Setup!$14:$14 ,match(DI$12,Setup!$18:$18,0))=$E$8)*$J28+(index(Setup!$14:$14 ,match(DI$12,Setup!$18:$18,0))=$E$9)*$K28)*if($E28= "Consultant",$H28, $F28 * (1+$I28))*AO28</f>
        <v>0</v>
      </c>
      <c r="DJ28" s="65">
        <f t="array" ref="DJ28">((index(Setup!$14:$14 ,match(DJ$12,Setup!$18:$18,0))=$E$8)*$J28+(index(Setup!$14:$14 ,match(DJ$12,Setup!$18:$18,0))=$E$9)*$K28)*if($E28= "Consultant",$H28, $F28 * (1+$I28))*AP28</f>
        <v>0</v>
      </c>
      <c r="DK28" s="65">
        <f t="array" ref="DK28">((index(Setup!$14:$14 ,match(DK$12,Setup!$18:$18,0))=$E$8)*$J28+(index(Setup!$14:$14 ,match(DK$12,Setup!$18:$18,0))=$E$9)*$K28)*if($E28= "Consultant",$H28, $F28 * (1+$I28))*AQ28</f>
        <v>0</v>
      </c>
      <c r="DL28" s="65">
        <f t="array" ref="DL28">((index(Setup!$14:$14 ,match(DL$12,Setup!$18:$18,0))=$E$8)*$J28+(index(Setup!$14:$14 ,match(DL$12,Setup!$18:$18,0))=$E$9)*$K28)*if($E28= "Consultant",$H28, $F28 * (1+$I28))*AR28</f>
        <v>0</v>
      </c>
      <c r="DM28" s="65">
        <f t="array" ref="DM28">((index(Setup!$14:$14 ,match(DM$12,Setup!$18:$18,0))=$E$8)*$J28+(index(Setup!$14:$14 ,match(DM$12,Setup!$18:$18,0))=$E$9)*$K28)*if($E28= "Consultant",$H28, $F28 * (1+$I28))*AS28</f>
        <v>0</v>
      </c>
      <c r="DN28" s="65">
        <f t="array" ref="DN28">((index(Setup!$14:$14 ,match(DN$12,Setup!$18:$18,0))=$E$8)*$J28+(index(Setup!$14:$14 ,match(DN$12,Setup!$18:$18,0))=$E$9)*$K28)*if($E28= "Consultant",$H28, $F28 * (1+$I28))*AT28</f>
        <v>0</v>
      </c>
      <c r="DO28" s="65">
        <f t="array" ref="DO28">((index(Setup!$14:$14 ,match(DO$12,Setup!$18:$18,0))=$E$8)*$J28+(index(Setup!$14:$14 ,match(DO$12,Setup!$18:$18,0))=$E$9)*$K28)*if($E28= "Consultant",$H28, $F28 * (1+$I28))*AU28</f>
        <v>0</v>
      </c>
      <c r="DP28" s="65">
        <f t="shared" ref="DP28:EY28" si="65">$G28*L28</f>
        <v>0</v>
      </c>
      <c r="DQ28" s="65">
        <f t="shared" si="65"/>
        <v>0</v>
      </c>
      <c r="DR28" s="65">
        <f t="shared" si="65"/>
        <v>0</v>
      </c>
      <c r="DS28" s="65">
        <f t="shared" si="65"/>
        <v>0</v>
      </c>
      <c r="DT28" s="65">
        <f t="shared" si="65"/>
        <v>0</v>
      </c>
      <c r="DU28" s="65">
        <f t="shared" si="65"/>
        <v>0</v>
      </c>
      <c r="DV28" s="65">
        <f t="shared" si="65"/>
        <v>0</v>
      </c>
      <c r="DW28" s="65">
        <f t="shared" si="65"/>
        <v>0</v>
      </c>
      <c r="DX28" s="65">
        <f t="shared" si="65"/>
        <v>0</v>
      </c>
      <c r="DY28" s="65">
        <f t="shared" si="65"/>
        <v>0</v>
      </c>
      <c r="DZ28" s="65">
        <f t="shared" si="65"/>
        <v>0</v>
      </c>
      <c r="EA28" s="65">
        <f t="shared" si="65"/>
        <v>0</v>
      </c>
      <c r="EB28" s="65">
        <f t="shared" si="65"/>
        <v>0</v>
      </c>
      <c r="EC28" s="65">
        <f t="shared" si="65"/>
        <v>0</v>
      </c>
      <c r="ED28" s="65">
        <f t="shared" si="65"/>
        <v>0</v>
      </c>
      <c r="EE28" s="65">
        <f t="shared" si="65"/>
        <v>0</v>
      </c>
      <c r="EF28" s="65">
        <f t="shared" si="65"/>
        <v>0</v>
      </c>
      <c r="EG28" s="65">
        <f t="shared" si="65"/>
        <v>0</v>
      </c>
      <c r="EH28" s="65">
        <f t="shared" si="65"/>
        <v>0</v>
      </c>
      <c r="EI28" s="65">
        <f t="shared" si="65"/>
        <v>0</v>
      </c>
      <c r="EJ28" s="65">
        <f t="shared" si="65"/>
        <v>0</v>
      </c>
      <c r="EK28" s="65">
        <f t="shared" si="65"/>
        <v>0</v>
      </c>
      <c r="EL28" s="65">
        <f t="shared" si="65"/>
        <v>0</v>
      </c>
      <c r="EM28" s="65">
        <f t="shared" si="65"/>
        <v>0</v>
      </c>
      <c r="EN28" s="65">
        <f t="shared" si="65"/>
        <v>0</v>
      </c>
      <c r="EO28" s="65">
        <f t="shared" si="65"/>
        <v>0</v>
      </c>
      <c r="EP28" s="65">
        <f t="shared" si="65"/>
        <v>0</v>
      </c>
      <c r="EQ28" s="65">
        <f t="shared" si="65"/>
        <v>0</v>
      </c>
      <c r="ER28" s="65">
        <f t="shared" si="65"/>
        <v>0</v>
      </c>
      <c r="ES28" s="65">
        <f t="shared" si="65"/>
        <v>0</v>
      </c>
      <c r="ET28" s="65">
        <f t="shared" si="65"/>
        <v>0</v>
      </c>
      <c r="EU28" s="65">
        <f t="shared" si="65"/>
        <v>0</v>
      </c>
      <c r="EV28" s="65">
        <f t="shared" si="65"/>
        <v>0</v>
      </c>
      <c r="EW28" s="65">
        <f t="shared" si="65"/>
        <v>0</v>
      </c>
      <c r="EX28" s="65">
        <f t="shared" si="65"/>
        <v>0</v>
      </c>
      <c r="EY28" s="65">
        <f t="shared" si="65"/>
        <v>0</v>
      </c>
      <c r="EZ28" s="65">
        <f t="shared" ref="EZ28:GI28" si="66">AV28+CF28+DP28</f>
        <v>0</v>
      </c>
      <c r="FA28" s="65">
        <f t="shared" si="66"/>
        <v>0</v>
      </c>
      <c r="FB28" s="65">
        <f t="shared" si="66"/>
        <v>0</v>
      </c>
      <c r="FC28" s="65">
        <f t="shared" si="66"/>
        <v>0</v>
      </c>
      <c r="FD28" s="65">
        <f t="shared" si="66"/>
        <v>0</v>
      </c>
      <c r="FE28" s="65">
        <f t="shared" si="66"/>
        <v>0</v>
      </c>
      <c r="FF28" s="65">
        <f t="shared" si="66"/>
        <v>0</v>
      </c>
      <c r="FG28" s="65">
        <f t="shared" si="66"/>
        <v>0</v>
      </c>
      <c r="FH28" s="65">
        <f t="shared" si="66"/>
        <v>0</v>
      </c>
      <c r="FI28" s="65">
        <f t="shared" si="66"/>
        <v>0</v>
      </c>
      <c r="FJ28" s="65">
        <f t="shared" si="66"/>
        <v>0</v>
      </c>
      <c r="FK28" s="65">
        <f t="shared" si="66"/>
        <v>0</v>
      </c>
      <c r="FL28" s="65">
        <f t="shared" si="66"/>
        <v>0</v>
      </c>
      <c r="FM28" s="65">
        <f t="shared" si="66"/>
        <v>0</v>
      </c>
      <c r="FN28" s="65">
        <f t="shared" si="66"/>
        <v>0</v>
      </c>
      <c r="FO28" s="65">
        <f t="shared" si="66"/>
        <v>0</v>
      </c>
      <c r="FP28" s="65">
        <f t="shared" si="66"/>
        <v>0</v>
      </c>
      <c r="FQ28" s="65">
        <f t="shared" si="66"/>
        <v>0</v>
      </c>
      <c r="FR28" s="65">
        <f t="shared" si="66"/>
        <v>0</v>
      </c>
      <c r="FS28" s="65">
        <f t="shared" si="66"/>
        <v>0</v>
      </c>
      <c r="FT28" s="65">
        <f t="shared" si="66"/>
        <v>0</v>
      </c>
      <c r="FU28" s="65">
        <f t="shared" si="66"/>
        <v>0</v>
      </c>
      <c r="FV28" s="65">
        <f t="shared" si="66"/>
        <v>0</v>
      </c>
      <c r="FW28" s="65">
        <f t="shared" si="66"/>
        <v>0</v>
      </c>
      <c r="FX28" s="65">
        <f t="shared" si="66"/>
        <v>0</v>
      </c>
      <c r="FY28" s="65">
        <f t="shared" si="66"/>
        <v>0</v>
      </c>
      <c r="FZ28" s="65">
        <f t="shared" si="66"/>
        <v>0</v>
      </c>
      <c r="GA28" s="65">
        <f t="shared" si="66"/>
        <v>0</v>
      </c>
      <c r="GB28" s="65">
        <f t="shared" si="66"/>
        <v>0</v>
      </c>
      <c r="GC28" s="65">
        <f t="shared" si="66"/>
        <v>0</v>
      </c>
      <c r="GD28" s="65">
        <f t="shared" si="66"/>
        <v>0</v>
      </c>
      <c r="GE28" s="65">
        <f t="shared" si="66"/>
        <v>0</v>
      </c>
      <c r="GF28" s="65">
        <f t="shared" si="66"/>
        <v>0</v>
      </c>
      <c r="GG28" s="65">
        <f t="shared" si="66"/>
        <v>0</v>
      </c>
      <c r="GH28" s="65">
        <f t="shared" si="66"/>
        <v>0</v>
      </c>
      <c r="GI28" s="65">
        <f t="shared" si="66"/>
        <v>0</v>
      </c>
      <c r="GJ28" s="65">
        <f t="shared" ref="GJ28:HS28" si="67">(if($E28= "Consultant",$H28, $F28 * (1+$I28))*L28*(12+$J28+$K28)/12)+DP28</f>
        <v>0</v>
      </c>
      <c r="GK28" s="65">
        <f t="shared" si="67"/>
        <v>0</v>
      </c>
      <c r="GL28" s="65">
        <f t="shared" si="67"/>
        <v>0</v>
      </c>
      <c r="GM28" s="65">
        <f t="shared" si="67"/>
        <v>0</v>
      </c>
      <c r="GN28" s="65">
        <f t="shared" si="67"/>
        <v>0</v>
      </c>
      <c r="GO28" s="65">
        <f t="shared" si="67"/>
        <v>0</v>
      </c>
      <c r="GP28" s="65">
        <f t="shared" si="67"/>
        <v>0</v>
      </c>
      <c r="GQ28" s="65">
        <f t="shared" si="67"/>
        <v>0</v>
      </c>
      <c r="GR28" s="65">
        <f t="shared" si="67"/>
        <v>0</v>
      </c>
      <c r="GS28" s="65">
        <f t="shared" si="67"/>
        <v>0</v>
      </c>
      <c r="GT28" s="65">
        <f t="shared" si="67"/>
        <v>0</v>
      </c>
      <c r="GU28" s="65">
        <f t="shared" si="67"/>
        <v>0</v>
      </c>
      <c r="GV28" s="65">
        <f t="shared" si="67"/>
        <v>0</v>
      </c>
      <c r="GW28" s="65">
        <f t="shared" si="67"/>
        <v>0</v>
      </c>
      <c r="GX28" s="65">
        <f t="shared" si="67"/>
        <v>0</v>
      </c>
      <c r="GY28" s="65">
        <f t="shared" si="67"/>
        <v>0</v>
      </c>
      <c r="GZ28" s="65">
        <f t="shared" si="67"/>
        <v>0</v>
      </c>
      <c r="HA28" s="65">
        <f t="shared" si="67"/>
        <v>0</v>
      </c>
      <c r="HB28" s="65">
        <f t="shared" si="67"/>
        <v>0</v>
      </c>
      <c r="HC28" s="65">
        <f t="shared" si="67"/>
        <v>0</v>
      </c>
      <c r="HD28" s="65">
        <f t="shared" si="67"/>
        <v>0</v>
      </c>
      <c r="HE28" s="65">
        <f t="shared" si="67"/>
        <v>0</v>
      </c>
      <c r="HF28" s="65">
        <f t="shared" si="67"/>
        <v>0</v>
      </c>
      <c r="HG28" s="65">
        <f t="shared" si="67"/>
        <v>0</v>
      </c>
      <c r="HH28" s="65">
        <f t="shared" si="67"/>
        <v>0</v>
      </c>
      <c r="HI28" s="65">
        <f t="shared" si="67"/>
        <v>0</v>
      </c>
      <c r="HJ28" s="65">
        <f t="shared" si="67"/>
        <v>0</v>
      </c>
      <c r="HK28" s="65">
        <f t="shared" si="67"/>
        <v>0</v>
      </c>
      <c r="HL28" s="65">
        <f t="shared" si="67"/>
        <v>0</v>
      </c>
      <c r="HM28" s="65">
        <f t="shared" si="67"/>
        <v>0</v>
      </c>
      <c r="HN28" s="65">
        <f t="shared" si="67"/>
        <v>0</v>
      </c>
      <c r="HO28" s="65">
        <f t="shared" si="67"/>
        <v>0</v>
      </c>
      <c r="HP28" s="65">
        <f t="shared" si="67"/>
        <v>0</v>
      </c>
      <c r="HQ28" s="65">
        <f t="shared" si="67"/>
        <v>0</v>
      </c>
      <c r="HR28" s="65">
        <f t="shared" si="67"/>
        <v>0</v>
      </c>
      <c r="HS28" s="65">
        <f t="shared" si="67"/>
        <v>0</v>
      </c>
    </row>
    <row r="29">
      <c r="B29" s="64"/>
      <c r="C29" s="64"/>
      <c r="D29" s="63"/>
      <c r="E29" s="63"/>
      <c r="F29" s="64"/>
      <c r="G29" s="64"/>
      <c r="H29" s="64"/>
      <c r="I29" s="63" t="str">
        <f t="shared" si="5"/>
        <v/>
      </c>
      <c r="J29" s="63" t="str">
        <f t="shared" si="6"/>
        <v/>
      </c>
      <c r="K29" s="63" t="str">
        <f t="shared" si="7"/>
        <v/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5">
        <f t="shared" ref="AV29:CE29" si="68">if($E29= "Consultant",$H29, $F29 * (1+$I29))*L29</f>
        <v>0</v>
      </c>
      <c r="AW29" s="65">
        <f t="shared" si="68"/>
        <v>0</v>
      </c>
      <c r="AX29" s="65">
        <f t="shared" si="68"/>
        <v>0</v>
      </c>
      <c r="AY29" s="65">
        <f t="shared" si="68"/>
        <v>0</v>
      </c>
      <c r="AZ29" s="65">
        <f t="shared" si="68"/>
        <v>0</v>
      </c>
      <c r="BA29" s="65">
        <f t="shared" si="68"/>
        <v>0</v>
      </c>
      <c r="BB29" s="65">
        <f t="shared" si="68"/>
        <v>0</v>
      </c>
      <c r="BC29" s="65">
        <f t="shared" si="68"/>
        <v>0</v>
      </c>
      <c r="BD29" s="65">
        <f t="shared" si="68"/>
        <v>0</v>
      </c>
      <c r="BE29" s="65">
        <f t="shared" si="68"/>
        <v>0</v>
      </c>
      <c r="BF29" s="65">
        <f t="shared" si="68"/>
        <v>0</v>
      </c>
      <c r="BG29" s="65">
        <f t="shared" si="68"/>
        <v>0</v>
      </c>
      <c r="BH29" s="65">
        <f t="shared" si="68"/>
        <v>0</v>
      </c>
      <c r="BI29" s="65">
        <f t="shared" si="68"/>
        <v>0</v>
      </c>
      <c r="BJ29" s="65">
        <f t="shared" si="68"/>
        <v>0</v>
      </c>
      <c r="BK29" s="65">
        <f t="shared" si="68"/>
        <v>0</v>
      </c>
      <c r="BL29" s="65">
        <f t="shared" si="68"/>
        <v>0</v>
      </c>
      <c r="BM29" s="65">
        <f t="shared" si="68"/>
        <v>0</v>
      </c>
      <c r="BN29" s="65">
        <f t="shared" si="68"/>
        <v>0</v>
      </c>
      <c r="BO29" s="65">
        <f t="shared" si="68"/>
        <v>0</v>
      </c>
      <c r="BP29" s="65">
        <f t="shared" si="68"/>
        <v>0</v>
      </c>
      <c r="BQ29" s="65">
        <f t="shared" si="68"/>
        <v>0</v>
      </c>
      <c r="BR29" s="65">
        <f t="shared" si="68"/>
        <v>0</v>
      </c>
      <c r="BS29" s="65">
        <f t="shared" si="68"/>
        <v>0</v>
      </c>
      <c r="BT29" s="65">
        <f t="shared" si="68"/>
        <v>0</v>
      </c>
      <c r="BU29" s="65">
        <f t="shared" si="68"/>
        <v>0</v>
      </c>
      <c r="BV29" s="65">
        <f t="shared" si="68"/>
        <v>0</v>
      </c>
      <c r="BW29" s="65">
        <f t="shared" si="68"/>
        <v>0</v>
      </c>
      <c r="BX29" s="65">
        <f t="shared" si="68"/>
        <v>0</v>
      </c>
      <c r="BY29" s="65">
        <f t="shared" si="68"/>
        <v>0</v>
      </c>
      <c r="BZ29" s="65">
        <f t="shared" si="68"/>
        <v>0</v>
      </c>
      <c r="CA29" s="65">
        <f t="shared" si="68"/>
        <v>0</v>
      </c>
      <c r="CB29" s="65">
        <f t="shared" si="68"/>
        <v>0</v>
      </c>
      <c r="CC29" s="65">
        <f t="shared" si="68"/>
        <v>0</v>
      </c>
      <c r="CD29" s="65">
        <f t="shared" si="68"/>
        <v>0</v>
      </c>
      <c r="CE29" s="65">
        <f t="shared" si="68"/>
        <v>0</v>
      </c>
      <c r="CF29" s="65">
        <f t="array" ref="CF29">((index(Setup!$14:$14 ,match(CF$12,Setup!$18:$18,0))=$E$8)*$J29+(index(Setup!$14:$14 ,match(CF$12,Setup!$18:$18,0))=$E$9)*$K29)*if($E29= "Consultant",$H29, $F29 * (1+$I29))*L29</f>
        <v>0</v>
      </c>
      <c r="CG29" s="65">
        <f t="array" ref="CG29">((index(Setup!$14:$14 ,match(CG$12,Setup!$18:$18,0))=$E$8)*$J29+(index(Setup!$14:$14 ,match(CG$12,Setup!$18:$18,0))=$E$9)*$K29)*if($E29= "Consultant",$H29, $F29 * (1+$I29))*M29</f>
        <v>0</v>
      </c>
      <c r="CH29" s="65">
        <f t="array" ref="CH29">((index(Setup!$14:$14 ,match(CH$12,Setup!$18:$18,0))=$E$8)*$J29+(index(Setup!$14:$14 ,match(CH$12,Setup!$18:$18,0))=$E$9)*$K29)*if($E29= "Consultant",$H29, $F29 * (1+$I29))*N29</f>
        <v>0</v>
      </c>
      <c r="CI29" s="65">
        <f t="array" ref="CI29">((index(Setup!$14:$14 ,match(CI$12,Setup!$18:$18,0))=$E$8)*$J29+(index(Setup!$14:$14 ,match(CI$12,Setup!$18:$18,0))=$E$9)*$K29)*if($E29= "Consultant",$H29, $F29 * (1+$I29))*O29</f>
        <v>0</v>
      </c>
      <c r="CJ29" s="65">
        <f t="array" ref="CJ29">((index(Setup!$14:$14 ,match(CJ$12,Setup!$18:$18,0))=$E$8)*$J29+(index(Setup!$14:$14 ,match(CJ$12,Setup!$18:$18,0))=$E$9)*$K29)*if($E29= "Consultant",$H29, $F29 * (1+$I29))*P29</f>
        <v>0</v>
      </c>
      <c r="CK29" s="65">
        <f t="array" ref="CK29">((index(Setup!$14:$14 ,match(CK$12,Setup!$18:$18,0))=$E$8)*$J29+(index(Setup!$14:$14 ,match(CK$12,Setup!$18:$18,0))=$E$9)*$K29)*if($E29= "Consultant",$H29, $F29 * (1+$I29))*Q29</f>
        <v>0</v>
      </c>
      <c r="CL29" s="65">
        <f t="array" ref="CL29">((index(Setup!$14:$14 ,match(CL$12,Setup!$18:$18,0))=$E$8)*$J29+(index(Setup!$14:$14 ,match(CL$12,Setup!$18:$18,0))=$E$9)*$K29)*if($E29= "Consultant",$H29, $F29 * (1+$I29))*R29</f>
        <v>0</v>
      </c>
      <c r="CM29" s="65">
        <f t="array" ref="CM29">((index(Setup!$14:$14 ,match(CM$12,Setup!$18:$18,0))=$E$8)*$J29+(index(Setup!$14:$14 ,match(CM$12,Setup!$18:$18,0))=$E$9)*$K29)*if($E29= "Consultant",$H29, $F29 * (1+$I29))*S29</f>
        <v>0</v>
      </c>
      <c r="CN29" s="65">
        <f t="array" ref="CN29">((index(Setup!$14:$14 ,match(CN$12,Setup!$18:$18,0))=$E$8)*$J29+(index(Setup!$14:$14 ,match(CN$12,Setup!$18:$18,0))=$E$9)*$K29)*if($E29= "Consultant",$H29, $F29 * (1+$I29))*T29</f>
        <v>0</v>
      </c>
      <c r="CO29" s="65">
        <f t="array" ref="CO29">((index(Setup!$14:$14 ,match(CO$12,Setup!$18:$18,0))=$E$8)*$J29+(index(Setup!$14:$14 ,match(CO$12,Setup!$18:$18,0))=$E$9)*$K29)*if($E29= "Consultant",$H29, $F29 * (1+$I29))*U29</f>
        <v>0</v>
      </c>
      <c r="CP29" s="65">
        <f t="array" ref="CP29">((index(Setup!$14:$14 ,match(CP$12,Setup!$18:$18,0))=$E$8)*$J29+(index(Setup!$14:$14 ,match(CP$12,Setup!$18:$18,0))=$E$9)*$K29)*if($E29= "Consultant",$H29, $F29 * (1+$I29))*V29</f>
        <v>0</v>
      </c>
      <c r="CQ29" s="65">
        <f t="array" ref="CQ29">((index(Setup!$14:$14 ,match(CQ$12,Setup!$18:$18,0))=$E$8)*$J29+(index(Setup!$14:$14 ,match(CQ$12,Setup!$18:$18,0))=$E$9)*$K29)*if($E29= "Consultant",$H29, $F29 * (1+$I29))*W29</f>
        <v>0</v>
      </c>
      <c r="CR29" s="65">
        <f t="array" ref="CR29">((index(Setup!$14:$14 ,match(CR$12,Setup!$18:$18,0))=$E$8)*$J29+(index(Setup!$14:$14 ,match(CR$12,Setup!$18:$18,0))=$E$9)*$K29)*if($E29= "Consultant",$H29, $F29 * (1+$I29))*X29</f>
        <v>0</v>
      </c>
      <c r="CS29" s="65">
        <f t="array" ref="CS29">((index(Setup!$14:$14 ,match(CS$12,Setup!$18:$18,0))=$E$8)*$J29+(index(Setup!$14:$14 ,match(CS$12,Setup!$18:$18,0))=$E$9)*$K29)*if($E29= "Consultant",$H29, $F29 * (1+$I29))*Y29</f>
        <v>0</v>
      </c>
      <c r="CT29" s="65">
        <f t="array" ref="CT29">((index(Setup!$14:$14 ,match(CT$12,Setup!$18:$18,0))=$E$8)*$J29+(index(Setup!$14:$14 ,match(CT$12,Setup!$18:$18,0))=$E$9)*$K29)*if($E29= "Consultant",$H29, $F29 * (1+$I29))*Z29</f>
        <v>0</v>
      </c>
      <c r="CU29" s="65">
        <f t="array" ref="CU29">((index(Setup!$14:$14 ,match(CU$12,Setup!$18:$18,0))=$E$8)*$J29+(index(Setup!$14:$14 ,match(CU$12,Setup!$18:$18,0))=$E$9)*$K29)*if($E29= "Consultant",$H29, $F29 * (1+$I29))*AA29</f>
        <v>0</v>
      </c>
      <c r="CV29" s="65">
        <f t="array" ref="CV29">((index(Setup!$14:$14 ,match(CV$12,Setup!$18:$18,0))=$E$8)*$J29+(index(Setup!$14:$14 ,match(CV$12,Setup!$18:$18,0))=$E$9)*$K29)*if($E29= "Consultant",$H29, $F29 * (1+$I29))*AB29</f>
        <v>0</v>
      </c>
      <c r="CW29" s="65">
        <f t="array" ref="CW29">((index(Setup!$14:$14 ,match(CW$12,Setup!$18:$18,0))=$E$8)*$J29+(index(Setup!$14:$14 ,match(CW$12,Setup!$18:$18,0))=$E$9)*$K29)*if($E29= "Consultant",$H29, $F29 * (1+$I29))*AC29</f>
        <v>0</v>
      </c>
      <c r="CX29" s="65">
        <f t="array" ref="CX29">((index(Setup!$14:$14 ,match(CX$12,Setup!$18:$18,0))=$E$8)*$J29+(index(Setup!$14:$14 ,match(CX$12,Setup!$18:$18,0))=$E$9)*$K29)*if($E29= "Consultant",$H29, $F29 * (1+$I29))*AD29</f>
        <v>0</v>
      </c>
      <c r="CY29" s="65">
        <f t="array" ref="CY29">((index(Setup!$14:$14 ,match(CY$12,Setup!$18:$18,0))=$E$8)*$J29+(index(Setup!$14:$14 ,match(CY$12,Setup!$18:$18,0))=$E$9)*$K29)*if($E29= "Consultant",$H29, $F29 * (1+$I29))*AE29</f>
        <v>0</v>
      </c>
      <c r="CZ29" s="65">
        <f t="array" ref="CZ29">((index(Setup!$14:$14 ,match(CZ$12,Setup!$18:$18,0))=$E$8)*$J29+(index(Setup!$14:$14 ,match(CZ$12,Setup!$18:$18,0))=$E$9)*$K29)*if($E29= "Consultant",$H29, $F29 * (1+$I29))*AF29</f>
        <v>0</v>
      </c>
      <c r="DA29" s="65">
        <f t="array" ref="DA29">((index(Setup!$14:$14 ,match(DA$12,Setup!$18:$18,0))=$E$8)*$J29+(index(Setup!$14:$14 ,match(DA$12,Setup!$18:$18,0))=$E$9)*$K29)*if($E29= "Consultant",$H29, $F29 * (1+$I29))*AG29</f>
        <v>0</v>
      </c>
      <c r="DB29" s="65">
        <f t="array" ref="DB29">((index(Setup!$14:$14 ,match(DB$12,Setup!$18:$18,0))=$E$8)*$J29+(index(Setup!$14:$14 ,match(DB$12,Setup!$18:$18,0))=$E$9)*$K29)*if($E29= "Consultant",$H29, $F29 * (1+$I29))*AH29</f>
        <v>0</v>
      </c>
      <c r="DC29" s="65">
        <f t="array" ref="DC29">((index(Setup!$14:$14 ,match(DC$12,Setup!$18:$18,0))=$E$8)*$J29+(index(Setup!$14:$14 ,match(DC$12,Setup!$18:$18,0))=$E$9)*$K29)*if($E29= "Consultant",$H29, $F29 * (1+$I29))*AI29</f>
        <v>0</v>
      </c>
      <c r="DD29" s="65">
        <f t="array" ref="DD29">((index(Setup!$14:$14 ,match(DD$12,Setup!$18:$18,0))=$E$8)*$J29+(index(Setup!$14:$14 ,match(DD$12,Setup!$18:$18,0))=$E$9)*$K29)*if($E29= "Consultant",$H29, $F29 * (1+$I29))*AJ29</f>
        <v>0</v>
      </c>
      <c r="DE29" s="65">
        <f t="array" ref="DE29">((index(Setup!$14:$14 ,match(DE$12,Setup!$18:$18,0))=$E$8)*$J29+(index(Setup!$14:$14 ,match(DE$12,Setup!$18:$18,0))=$E$9)*$K29)*if($E29= "Consultant",$H29, $F29 * (1+$I29))*AK29</f>
        <v>0</v>
      </c>
      <c r="DF29" s="65">
        <f t="array" ref="DF29">((index(Setup!$14:$14 ,match(DF$12,Setup!$18:$18,0))=$E$8)*$J29+(index(Setup!$14:$14 ,match(DF$12,Setup!$18:$18,0))=$E$9)*$K29)*if($E29= "Consultant",$H29, $F29 * (1+$I29))*AL29</f>
        <v>0</v>
      </c>
      <c r="DG29" s="65">
        <f t="array" ref="DG29">((index(Setup!$14:$14 ,match(DG$12,Setup!$18:$18,0))=$E$8)*$J29+(index(Setup!$14:$14 ,match(DG$12,Setup!$18:$18,0))=$E$9)*$K29)*if($E29= "Consultant",$H29, $F29 * (1+$I29))*AM29</f>
        <v>0</v>
      </c>
      <c r="DH29" s="65">
        <f t="array" ref="DH29">((index(Setup!$14:$14 ,match(DH$12,Setup!$18:$18,0))=$E$8)*$J29+(index(Setup!$14:$14 ,match(DH$12,Setup!$18:$18,0))=$E$9)*$K29)*if($E29= "Consultant",$H29, $F29 * (1+$I29))*AN29</f>
        <v>0</v>
      </c>
      <c r="DI29" s="65">
        <f t="array" ref="DI29">((index(Setup!$14:$14 ,match(DI$12,Setup!$18:$18,0))=$E$8)*$J29+(index(Setup!$14:$14 ,match(DI$12,Setup!$18:$18,0))=$E$9)*$K29)*if($E29= "Consultant",$H29, $F29 * (1+$I29))*AO29</f>
        <v>0</v>
      </c>
      <c r="DJ29" s="65">
        <f t="array" ref="DJ29">((index(Setup!$14:$14 ,match(DJ$12,Setup!$18:$18,0))=$E$8)*$J29+(index(Setup!$14:$14 ,match(DJ$12,Setup!$18:$18,0))=$E$9)*$K29)*if($E29= "Consultant",$H29, $F29 * (1+$I29))*AP29</f>
        <v>0</v>
      </c>
      <c r="DK29" s="65">
        <f t="array" ref="DK29">((index(Setup!$14:$14 ,match(DK$12,Setup!$18:$18,0))=$E$8)*$J29+(index(Setup!$14:$14 ,match(DK$12,Setup!$18:$18,0))=$E$9)*$K29)*if($E29= "Consultant",$H29, $F29 * (1+$I29))*AQ29</f>
        <v>0</v>
      </c>
      <c r="DL29" s="65">
        <f t="array" ref="DL29">((index(Setup!$14:$14 ,match(DL$12,Setup!$18:$18,0))=$E$8)*$J29+(index(Setup!$14:$14 ,match(DL$12,Setup!$18:$18,0))=$E$9)*$K29)*if($E29= "Consultant",$H29, $F29 * (1+$I29))*AR29</f>
        <v>0</v>
      </c>
      <c r="DM29" s="65">
        <f t="array" ref="DM29">((index(Setup!$14:$14 ,match(DM$12,Setup!$18:$18,0))=$E$8)*$J29+(index(Setup!$14:$14 ,match(DM$12,Setup!$18:$18,0))=$E$9)*$K29)*if($E29= "Consultant",$H29, $F29 * (1+$I29))*AS29</f>
        <v>0</v>
      </c>
      <c r="DN29" s="65">
        <f t="array" ref="DN29">((index(Setup!$14:$14 ,match(DN$12,Setup!$18:$18,0))=$E$8)*$J29+(index(Setup!$14:$14 ,match(DN$12,Setup!$18:$18,0))=$E$9)*$K29)*if($E29= "Consultant",$H29, $F29 * (1+$I29))*AT29</f>
        <v>0</v>
      </c>
      <c r="DO29" s="65">
        <f t="array" ref="DO29">((index(Setup!$14:$14 ,match(DO$12,Setup!$18:$18,0))=$E$8)*$J29+(index(Setup!$14:$14 ,match(DO$12,Setup!$18:$18,0))=$E$9)*$K29)*if($E29= "Consultant",$H29, $F29 * (1+$I29))*AU29</f>
        <v>0</v>
      </c>
      <c r="DP29" s="65">
        <f t="shared" ref="DP29:EY29" si="69">$G29*L29</f>
        <v>0</v>
      </c>
      <c r="DQ29" s="65">
        <f t="shared" si="69"/>
        <v>0</v>
      </c>
      <c r="DR29" s="65">
        <f t="shared" si="69"/>
        <v>0</v>
      </c>
      <c r="DS29" s="65">
        <f t="shared" si="69"/>
        <v>0</v>
      </c>
      <c r="DT29" s="65">
        <f t="shared" si="69"/>
        <v>0</v>
      </c>
      <c r="DU29" s="65">
        <f t="shared" si="69"/>
        <v>0</v>
      </c>
      <c r="DV29" s="65">
        <f t="shared" si="69"/>
        <v>0</v>
      </c>
      <c r="DW29" s="65">
        <f t="shared" si="69"/>
        <v>0</v>
      </c>
      <c r="DX29" s="65">
        <f t="shared" si="69"/>
        <v>0</v>
      </c>
      <c r="DY29" s="65">
        <f t="shared" si="69"/>
        <v>0</v>
      </c>
      <c r="DZ29" s="65">
        <f t="shared" si="69"/>
        <v>0</v>
      </c>
      <c r="EA29" s="65">
        <f t="shared" si="69"/>
        <v>0</v>
      </c>
      <c r="EB29" s="65">
        <f t="shared" si="69"/>
        <v>0</v>
      </c>
      <c r="EC29" s="65">
        <f t="shared" si="69"/>
        <v>0</v>
      </c>
      <c r="ED29" s="65">
        <f t="shared" si="69"/>
        <v>0</v>
      </c>
      <c r="EE29" s="65">
        <f t="shared" si="69"/>
        <v>0</v>
      </c>
      <c r="EF29" s="65">
        <f t="shared" si="69"/>
        <v>0</v>
      </c>
      <c r="EG29" s="65">
        <f t="shared" si="69"/>
        <v>0</v>
      </c>
      <c r="EH29" s="65">
        <f t="shared" si="69"/>
        <v>0</v>
      </c>
      <c r="EI29" s="65">
        <f t="shared" si="69"/>
        <v>0</v>
      </c>
      <c r="EJ29" s="65">
        <f t="shared" si="69"/>
        <v>0</v>
      </c>
      <c r="EK29" s="65">
        <f t="shared" si="69"/>
        <v>0</v>
      </c>
      <c r="EL29" s="65">
        <f t="shared" si="69"/>
        <v>0</v>
      </c>
      <c r="EM29" s="65">
        <f t="shared" si="69"/>
        <v>0</v>
      </c>
      <c r="EN29" s="65">
        <f t="shared" si="69"/>
        <v>0</v>
      </c>
      <c r="EO29" s="65">
        <f t="shared" si="69"/>
        <v>0</v>
      </c>
      <c r="EP29" s="65">
        <f t="shared" si="69"/>
        <v>0</v>
      </c>
      <c r="EQ29" s="65">
        <f t="shared" si="69"/>
        <v>0</v>
      </c>
      <c r="ER29" s="65">
        <f t="shared" si="69"/>
        <v>0</v>
      </c>
      <c r="ES29" s="65">
        <f t="shared" si="69"/>
        <v>0</v>
      </c>
      <c r="ET29" s="65">
        <f t="shared" si="69"/>
        <v>0</v>
      </c>
      <c r="EU29" s="65">
        <f t="shared" si="69"/>
        <v>0</v>
      </c>
      <c r="EV29" s="65">
        <f t="shared" si="69"/>
        <v>0</v>
      </c>
      <c r="EW29" s="65">
        <f t="shared" si="69"/>
        <v>0</v>
      </c>
      <c r="EX29" s="65">
        <f t="shared" si="69"/>
        <v>0</v>
      </c>
      <c r="EY29" s="65">
        <f t="shared" si="69"/>
        <v>0</v>
      </c>
      <c r="EZ29" s="65">
        <f t="shared" ref="EZ29:GI29" si="70">AV29+CF29+DP29</f>
        <v>0</v>
      </c>
      <c r="FA29" s="65">
        <f t="shared" si="70"/>
        <v>0</v>
      </c>
      <c r="FB29" s="65">
        <f t="shared" si="70"/>
        <v>0</v>
      </c>
      <c r="FC29" s="65">
        <f t="shared" si="70"/>
        <v>0</v>
      </c>
      <c r="FD29" s="65">
        <f t="shared" si="70"/>
        <v>0</v>
      </c>
      <c r="FE29" s="65">
        <f t="shared" si="70"/>
        <v>0</v>
      </c>
      <c r="FF29" s="65">
        <f t="shared" si="70"/>
        <v>0</v>
      </c>
      <c r="FG29" s="65">
        <f t="shared" si="70"/>
        <v>0</v>
      </c>
      <c r="FH29" s="65">
        <f t="shared" si="70"/>
        <v>0</v>
      </c>
      <c r="FI29" s="65">
        <f t="shared" si="70"/>
        <v>0</v>
      </c>
      <c r="FJ29" s="65">
        <f t="shared" si="70"/>
        <v>0</v>
      </c>
      <c r="FK29" s="65">
        <f t="shared" si="70"/>
        <v>0</v>
      </c>
      <c r="FL29" s="65">
        <f t="shared" si="70"/>
        <v>0</v>
      </c>
      <c r="FM29" s="65">
        <f t="shared" si="70"/>
        <v>0</v>
      </c>
      <c r="FN29" s="65">
        <f t="shared" si="70"/>
        <v>0</v>
      </c>
      <c r="FO29" s="65">
        <f t="shared" si="70"/>
        <v>0</v>
      </c>
      <c r="FP29" s="65">
        <f t="shared" si="70"/>
        <v>0</v>
      </c>
      <c r="FQ29" s="65">
        <f t="shared" si="70"/>
        <v>0</v>
      </c>
      <c r="FR29" s="65">
        <f t="shared" si="70"/>
        <v>0</v>
      </c>
      <c r="FS29" s="65">
        <f t="shared" si="70"/>
        <v>0</v>
      </c>
      <c r="FT29" s="65">
        <f t="shared" si="70"/>
        <v>0</v>
      </c>
      <c r="FU29" s="65">
        <f t="shared" si="70"/>
        <v>0</v>
      </c>
      <c r="FV29" s="65">
        <f t="shared" si="70"/>
        <v>0</v>
      </c>
      <c r="FW29" s="65">
        <f t="shared" si="70"/>
        <v>0</v>
      </c>
      <c r="FX29" s="65">
        <f t="shared" si="70"/>
        <v>0</v>
      </c>
      <c r="FY29" s="65">
        <f t="shared" si="70"/>
        <v>0</v>
      </c>
      <c r="FZ29" s="65">
        <f t="shared" si="70"/>
        <v>0</v>
      </c>
      <c r="GA29" s="65">
        <f t="shared" si="70"/>
        <v>0</v>
      </c>
      <c r="GB29" s="65">
        <f t="shared" si="70"/>
        <v>0</v>
      </c>
      <c r="GC29" s="65">
        <f t="shared" si="70"/>
        <v>0</v>
      </c>
      <c r="GD29" s="65">
        <f t="shared" si="70"/>
        <v>0</v>
      </c>
      <c r="GE29" s="65">
        <f t="shared" si="70"/>
        <v>0</v>
      </c>
      <c r="GF29" s="65">
        <f t="shared" si="70"/>
        <v>0</v>
      </c>
      <c r="GG29" s="65">
        <f t="shared" si="70"/>
        <v>0</v>
      </c>
      <c r="GH29" s="65">
        <f t="shared" si="70"/>
        <v>0</v>
      </c>
      <c r="GI29" s="65">
        <f t="shared" si="70"/>
        <v>0</v>
      </c>
      <c r="GJ29" s="65">
        <f t="shared" ref="GJ29:HS29" si="71">(if($E29= "Consultant",$H29, $F29 * (1+$I29))*L29*(12+$J29+$K29)/12)+DP29</f>
        <v>0</v>
      </c>
      <c r="GK29" s="65">
        <f t="shared" si="71"/>
        <v>0</v>
      </c>
      <c r="GL29" s="65">
        <f t="shared" si="71"/>
        <v>0</v>
      </c>
      <c r="GM29" s="65">
        <f t="shared" si="71"/>
        <v>0</v>
      </c>
      <c r="GN29" s="65">
        <f t="shared" si="71"/>
        <v>0</v>
      </c>
      <c r="GO29" s="65">
        <f t="shared" si="71"/>
        <v>0</v>
      </c>
      <c r="GP29" s="65">
        <f t="shared" si="71"/>
        <v>0</v>
      </c>
      <c r="GQ29" s="65">
        <f t="shared" si="71"/>
        <v>0</v>
      </c>
      <c r="GR29" s="65">
        <f t="shared" si="71"/>
        <v>0</v>
      </c>
      <c r="GS29" s="65">
        <f t="shared" si="71"/>
        <v>0</v>
      </c>
      <c r="GT29" s="65">
        <f t="shared" si="71"/>
        <v>0</v>
      </c>
      <c r="GU29" s="65">
        <f t="shared" si="71"/>
        <v>0</v>
      </c>
      <c r="GV29" s="65">
        <f t="shared" si="71"/>
        <v>0</v>
      </c>
      <c r="GW29" s="65">
        <f t="shared" si="71"/>
        <v>0</v>
      </c>
      <c r="GX29" s="65">
        <f t="shared" si="71"/>
        <v>0</v>
      </c>
      <c r="GY29" s="65">
        <f t="shared" si="71"/>
        <v>0</v>
      </c>
      <c r="GZ29" s="65">
        <f t="shared" si="71"/>
        <v>0</v>
      </c>
      <c r="HA29" s="65">
        <f t="shared" si="71"/>
        <v>0</v>
      </c>
      <c r="HB29" s="65">
        <f t="shared" si="71"/>
        <v>0</v>
      </c>
      <c r="HC29" s="65">
        <f t="shared" si="71"/>
        <v>0</v>
      </c>
      <c r="HD29" s="65">
        <f t="shared" si="71"/>
        <v>0</v>
      </c>
      <c r="HE29" s="65">
        <f t="shared" si="71"/>
        <v>0</v>
      </c>
      <c r="HF29" s="65">
        <f t="shared" si="71"/>
        <v>0</v>
      </c>
      <c r="HG29" s="65">
        <f t="shared" si="71"/>
        <v>0</v>
      </c>
      <c r="HH29" s="65">
        <f t="shared" si="71"/>
        <v>0</v>
      </c>
      <c r="HI29" s="65">
        <f t="shared" si="71"/>
        <v>0</v>
      </c>
      <c r="HJ29" s="65">
        <f t="shared" si="71"/>
        <v>0</v>
      </c>
      <c r="HK29" s="65">
        <f t="shared" si="71"/>
        <v>0</v>
      </c>
      <c r="HL29" s="65">
        <f t="shared" si="71"/>
        <v>0</v>
      </c>
      <c r="HM29" s="65">
        <f t="shared" si="71"/>
        <v>0</v>
      </c>
      <c r="HN29" s="65">
        <f t="shared" si="71"/>
        <v>0</v>
      </c>
      <c r="HO29" s="65">
        <f t="shared" si="71"/>
        <v>0</v>
      </c>
      <c r="HP29" s="65">
        <f t="shared" si="71"/>
        <v>0</v>
      </c>
      <c r="HQ29" s="65">
        <f t="shared" si="71"/>
        <v>0</v>
      </c>
      <c r="HR29" s="65">
        <f t="shared" si="71"/>
        <v>0</v>
      </c>
      <c r="HS29" s="65">
        <f t="shared" si="71"/>
        <v>0</v>
      </c>
    </row>
    <row r="30">
      <c r="B30" s="64"/>
      <c r="C30" s="64"/>
      <c r="D30" s="63"/>
      <c r="E30" s="63"/>
      <c r="F30" s="64"/>
      <c r="G30" s="64"/>
      <c r="H30" s="64"/>
      <c r="I30" s="63" t="str">
        <f t="shared" si="5"/>
        <v/>
      </c>
      <c r="J30" s="63" t="str">
        <f t="shared" si="6"/>
        <v/>
      </c>
      <c r="K30" s="63" t="str">
        <f t="shared" si="7"/>
        <v/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5">
        <f t="shared" ref="AV30:CE30" si="72">if($E30= "Consultant",$H30, $F30 * (1+$I30))*L30</f>
        <v>0</v>
      </c>
      <c r="AW30" s="65">
        <f t="shared" si="72"/>
        <v>0</v>
      </c>
      <c r="AX30" s="65">
        <f t="shared" si="72"/>
        <v>0</v>
      </c>
      <c r="AY30" s="65">
        <f t="shared" si="72"/>
        <v>0</v>
      </c>
      <c r="AZ30" s="65">
        <f t="shared" si="72"/>
        <v>0</v>
      </c>
      <c r="BA30" s="65">
        <f t="shared" si="72"/>
        <v>0</v>
      </c>
      <c r="BB30" s="65">
        <f t="shared" si="72"/>
        <v>0</v>
      </c>
      <c r="BC30" s="65">
        <f t="shared" si="72"/>
        <v>0</v>
      </c>
      <c r="BD30" s="65">
        <f t="shared" si="72"/>
        <v>0</v>
      </c>
      <c r="BE30" s="65">
        <f t="shared" si="72"/>
        <v>0</v>
      </c>
      <c r="BF30" s="65">
        <f t="shared" si="72"/>
        <v>0</v>
      </c>
      <c r="BG30" s="65">
        <f t="shared" si="72"/>
        <v>0</v>
      </c>
      <c r="BH30" s="65">
        <f t="shared" si="72"/>
        <v>0</v>
      </c>
      <c r="BI30" s="65">
        <f t="shared" si="72"/>
        <v>0</v>
      </c>
      <c r="BJ30" s="65">
        <f t="shared" si="72"/>
        <v>0</v>
      </c>
      <c r="BK30" s="65">
        <f t="shared" si="72"/>
        <v>0</v>
      </c>
      <c r="BL30" s="65">
        <f t="shared" si="72"/>
        <v>0</v>
      </c>
      <c r="BM30" s="65">
        <f t="shared" si="72"/>
        <v>0</v>
      </c>
      <c r="BN30" s="65">
        <f t="shared" si="72"/>
        <v>0</v>
      </c>
      <c r="BO30" s="65">
        <f t="shared" si="72"/>
        <v>0</v>
      </c>
      <c r="BP30" s="65">
        <f t="shared" si="72"/>
        <v>0</v>
      </c>
      <c r="BQ30" s="65">
        <f t="shared" si="72"/>
        <v>0</v>
      </c>
      <c r="BR30" s="65">
        <f t="shared" si="72"/>
        <v>0</v>
      </c>
      <c r="BS30" s="65">
        <f t="shared" si="72"/>
        <v>0</v>
      </c>
      <c r="BT30" s="65">
        <f t="shared" si="72"/>
        <v>0</v>
      </c>
      <c r="BU30" s="65">
        <f t="shared" si="72"/>
        <v>0</v>
      </c>
      <c r="BV30" s="65">
        <f t="shared" si="72"/>
        <v>0</v>
      </c>
      <c r="BW30" s="65">
        <f t="shared" si="72"/>
        <v>0</v>
      </c>
      <c r="BX30" s="65">
        <f t="shared" si="72"/>
        <v>0</v>
      </c>
      <c r="BY30" s="65">
        <f t="shared" si="72"/>
        <v>0</v>
      </c>
      <c r="BZ30" s="65">
        <f t="shared" si="72"/>
        <v>0</v>
      </c>
      <c r="CA30" s="65">
        <f t="shared" si="72"/>
        <v>0</v>
      </c>
      <c r="CB30" s="65">
        <f t="shared" si="72"/>
        <v>0</v>
      </c>
      <c r="CC30" s="65">
        <f t="shared" si="72"/>
        <v>0</v>
      </c>
      <c r="CD30" s="65">
        <f t="shared" si="72"/>
        <v>0</v>
      </c>
      <c r="CE30" s="65">
        <f t="shared" si="72"/>
        <v>0</v>
      </c>
      <c r="CF30" s="65">
        <f t="array" ref="CF30">((index(Setup!$14:$14 ,match(CF$12,Setup!$18:$18,0))=$E$8)*$J30+(index(Setup!$14:$14 ,match(CF$12,Setup!$18:$18,0))=$E$9)*$K30)*if($E30= "Consultant",$H30, $F30 * (1+$I30))*L30</f>
        <v>0</v>
      </c>
      <c r="CG30" s="65">
        <f t="array" ref="CG30">((index(Setup!$14:$14 ,match(CG$12,Setup!$18:$18,0))=$E$8)*$J30+(index(Setup!$14:$14 ,match(CG$12,Setup!$18:$18,0))=$E$9)*$K30)*if($E30= "Consultant",$H30, $F30 * (1+$I30))*M30</f>
        <v>0</v>
      </c>
      <c r="CH30" s="65">
        <f t="array" ref="CH30">((index(Setup!$14:$14 ,match(CH$12,Setup!$18:$18,0))=$E$8)*$J30+(index(Setup!$14:$14 ,match(CH$12,Setup!$18:$18,0))=$E$9)*$K30)*if($E30= "Consultant",$H30, $F30 * (1+$I30))*N30</f>
        <v>0</v>
      </c>
      <c r="CI30" s="65">
        <f t="array" ref="CI30">((index(Setup!$14:$14 ,match(CI$12,Setup!$18:$18,0))=$E$8)*$J30+(index(Setup!$14:$14 ,match(CI$12,Setup!$18:$18,0))=$E$9)*$K30)*if($E30= "Consultant",$H30, $F30 * (1+$I30))*O30</f>
        <v>0</v>
      </c>
      <c r="CJ30" s="65">
        <f t="array" ref="CJ30">((index(Setup!$14:$14 ,match(CJ$12,Setup!$18:$18,0))=$E$8)*$J30+(index(Setup!$14:$14 ,match(CJ$12,Setup!$18:$18,0))=$E$9)*$K30)*if($E30= "Consultant",$H30, $F30 * (1+$I30))*P30</f>
        <v>0</v>
      </c>
      <c r="CK30" s="65">
        <f t="array" ref="CK30">((index(Setup!$14:$14 ,match(CK$12,Setup!$18:$18,0))=$E$8)*$J30+(index(Setup!$14:$14 ,match(CK$12,Setup!$18:$18,0))=$E$9)*$K30)*if($E30= "Consultant",$H30, $F30 * (1+$I30))*Q30</f>
        <v>0</v>
      </c>
      <c r="CL30" s="65">
        <f t="array" ref="CL30">((index(Setup!$14:$14 ,match(CL$12,Setup!$18:$18,0))=$E$8)*$J30+(index(Setup!$14:$14 ,match(CL$12,Setup!$18:$18,0))=$E$9)*$K30)*if($E30= "Consultant",$H30, $F30 * (1+$I30))*R30</f>
        <v>0</v>
      </c>
      <c r="CM30" s="65">
        <f t="array" ref="CM30">((index(Setup!$14:$14 ,match(CM$12,Setup!$18:$18,0))=$E$8)*$J30+(index(Setup!$14:$14 ,match(CM$12,Setup!$18:$18,0))=$E$9)*$K30)*if($E30= "Consultant",$H30, $F30 * (1+$I30))*S30</f>
        <v>0</v>
      </c>
      <c r="CN30" s="65">
        <f t="array" ref="CN30">((index(Setup!$14:$14 ,match(CN$12,Setup!$18:$18,0))=$E$8)*$J30+(index(Setup!$14:$14 ,match(CN$12,Setup!$18:$18,0))=$E$9)*$K30)*if($E30= "Consultant",$H30, $F30 * (1+$I30))*T30</f>
        <v>0</v>
      </c>
      <c r="CO30" s="65">
        <f t="array" ref="CO30">((index(Setup!$14:$14 ,match(CO$12,Setup!$18:$18,0))=$E$8)*$J30+(index(Setup!$14:$14 ,match(CO$12,Setup!$18:$18,0))=$E$9)*$K30)*if($E30= "Consultant",$H30, $F30 * (1+$I30))*U30</f>
        <v>0</v>
      </c>
      <c r="CP30" s="65">
        <f t="array" ref="CP30">((index(Setup!$14:$14 ,match(CP$12,Setup!$18:$18,0))=$E$8)*$J30+(index(Setup!$14:$14 ,match(CP$12,Setup!$18:$18,0))=$E$9)*$K30)*if($E30= "Consultant",$H30, $F30 * (1+$I30))*V30</f>
        <v>0</v>
      </c>
      <c r="CQ30" s="65">
        <f t="array" ref="CQ30">((index(Setup!$14:$14 ,match(CQ$12,Setup!$18:$18,0))=$E$8)*$J30+(index(Setup!$14:$14 ,match(CQ$12,Setup!$18:$18,0))=$E$9)*$K30)*if($E30= "Consultant",$H30, $F30 * (1+$I30))*W30</f>
        <v>0</v>
      </c>
      <c r="CR30" s="65">
        <f t="array" ref="CR30">((index(Setup!$14:$14 ,match(CR$12,Setup!$18:$18,0))=$E$8)*$J30+(index(Setup!$14:$14 ,match(CR$12,Setup!$18:$18,0))=$E$9)*$K30)*if($E30= "Consultant",$H30, $F30 * (1+$I30))*X30</f>
        <v>0</v>
      </c>
      <c r="CS30" s="65">
        <f t="array" ref="CS30">((index(Setup!$14:$14 ,match(CS$12,Setup!$18:$18,0))=$E$8)*$J30+(index(Setup!$14:$14 ,match(CS$12,Setup!$18:$18,0))=$E$9)*$K30)*if($E30= "Consultant",$H30, $F30 * (1+$I30))*Y30</f>
        <v>0</v>
      </c>
      <c r="CT30" s="65">
        <f t="array" ref="CT30">((index(Setup!$14:$14 ,match(CT$12,Setup!$18:$18,0))=$E$8)*$J30+(index(Setup!$14:$14 ,match(CT$12,Setup!$18:$18,0))=$E$9)*$K30)*if($E30= "Consultant",$H30, $F30 * (1+$I30))*Z30</f>
        <v>0</v>
      </c>
      <c r="CU30" s="65">
        <f t="array" ref="CU30">((index(Setup!$14:$14 ,match(CU$12,Setup!$18:$18,0))=$E$8)*$J30+(index(Setup!$14:$14 ,match(CU$12,Setup!$18:$18,0))=$E$9)*$K30)*if($E30= "Consultant",$H30, $F30 * (1+$I30))*AA30</f>
        <v>0</v>
      </c>
      <c r="CV30" s="65">
        <f t="array" ref="CV30">((index(Setup!$14:$14 ,match(CV$12,Setup!$18:$18,0))=$E$8)*$J30+(index(Setup!$14:$14 ,match(CV$12,Setup!$18:$18,0))=$E$9)*$K30)*if($E30= "Consultant",$H30, $F30 * (1+$I30))*AB30</f>
        <v>0</v>
      </c>
      <c r="CW30" s="65">
        <f t="array" ref="CW30">((index(Setup!$14:$14 ,match(CW$12,Setup!$18:$18,0))=$E$8)*$J30+(index(Setup!$14:$14 ,match(CW$12,Setup!$18:$18,0))=$E$9)*$K30)*if($E30= "Consultant",$H30, $F30 * (1+$I30))*AC30</f>
        <v>0</v>
      </c>
      <c r="CX30" s="65">
        <f t="array" ref="CX30">((index(Setup!$14:$14 ,match(CX$12,Setup!$18:$18,0))=$E$8)*$J30+(index(Setup!$14:$14 ,match(CX$12,Setup!$18:$18,0))=$E$9)*$K30)*if($E30= "Consultant",$H30, $F30 * (1+$I30))*AD30</f>
        <v>0</v>
      </c>
      <c r="CY30" s="65">
        <f t="array" ref="CY30">((index(Setup!$14:$14 ,match(CY$12,Setup!$18:$18,0))=$E$8)*$J30+(index(Setup!$14:$14 ,match(CY$12,Setup!$18:$18,0))=$E$9)*$K30)*if($E30= "Consultant",$H30, $F30 * (1+$I30))*AE30</f>
        <v>0</v>
      </c>
      <c r="CZ30" s="65">
        <f t="array" ref="CZ30">((index(Setup!$14:$14 ,match(CZ$12,Setup!$18:$18,0))=$E$8)*$J30+(index(Setup!$14:$14 ,match(CZ$12,Setup!$18:$18,0))=$E$9)*$K30)*if($E30= "Consultant",$H30, $F30 * (1+$I30))*AF30</f>
        <v>0</v>
      </c>
      <c r="DA30" s="65">
        <f t="array" ref="DA30">((index(Setup!$14:$14 ,match(DA$12,Setup!$18:$18,0))=$E$8)*$J30+(index(Setup!$14:$14 ,match(DA$12,Setup!$18:$18,0))=$E$9)*$K30)*if($E30= "Consultant",$H30, $F30 * (1+$I30))*AG30</f>
        <v>0</v>
      </c>
      <c r="DB30" s="65">
        <f t="array" ref="DB30">((index(Setup!$14:$14 ,match(DB$12,Setup!$18:$18,0))=$E$8)*$J30+(index(Setup!$14:$14 ,match(DB$12,Setup!$18:$18,0))=$E$9)*$K30)*if($E30= "Consultant",$H30, $F30 * (1+$I30))*AH30</f>
        <v>0</v>
      </c>
      <c r="DC30" s="65">
        <f t="array" ref="DC30">((index(Setup!$14:$14 ,match(DC$12,Setup!$18:$18,0))=$E$8)*$J30+(index(Setup!$14:$14 ,match(DC$12,Setup!$18:$18,0))=$E$9)*$K30)*if($E30= "Consultant",$H30, $F30 * (1+$I30))*AI30</f>
        <v>0</v>
      </c>
      <c r="DD30" s="65">
        <f t="array" ref="DD30">((index(Setup!$14:$14 ,match(DD$12,Setup!$18:$18,0))=$E$8)*$J30+(index(Setup!$14:$14 ,match(DD$12,Setup!$18:$18,0))=$E$9)*$K30)*if($E30= "Consultant",$H30, $F30 * (1+$I30))*AJ30</f>
        <v>0</v>
      </c>
      <c r="DE30" s="65">
        <f t="array" ref="DE30">((index(Setup!$14:$14 ,match(DE$12,Setup!$18:$18,0))=$E$8)*$J30+(index(Setup!$14:$14 ,match(DE$12,Setup!$18:$18,0))=$E$9)*$K30)*if($E30= "Consultant",$H30, $F30 * (1+$I30))*AK30</f>
        <v>0</v>
      </c>
      <c r="DF30" s="65">
        <f t="array" ref="DF30">((index(Setup!$14:$14 ,match(DF$12,Setup!$18:$18,0))=$E$8)*$J30+(index(Setup!$14:$14 ,match(DF$12,Setup!$18:$18,0))=$E$9)*$K30)*if($E30= "Consultant",$H30, $F30 * (1+$I30))*AL30</f>
        <v>0</v>
      </c>
      <c r="DG30" s="65">
        <f t="array" ref="DG30">((index(Setup!$14:$14 ,match(DG$12,Setup!$18:$18,0))=$E$8)*$J30+(index(Setup!$14:$14 ,match(DG$12,Setup!$18:$18,0))=$E$9)*$K30)*if($E30= "Consultant",$H30, $F30 * (1+$I30))*AM30</f>
        <v>0</v>
      </c>
      <c r="DH30" s="65">
        <f t="array" ref="DH30">((index(Setup!$14:$14 ,match(DH$12,Setup!$18:$18,0))=$E$8)*$J30+(index(Setup!$14:$14 ,match(DH$12,Setup!$18:$18,0))=$E$9)*$K30)*if($E30= "Consultant",$H30, $F30 * (1+$I30))*AN30</f>
        <v>0</v>
      </c>
      <c r="DI30" s="65">
        <f t="array" ref="DI30">((index(Setup!$14:$14 ,match(DI$12,Setup!$18:$18,0))=$E$8)*$J30+(index(Setup!$14:$14 ,match(DI$12,Setup!$18:$18,0))=$E$9)*$K30)*if($E30= "Consultant",$H30, $F30 * (1+$I30))*AO30</f>
        <v>0</v>
      </c>
      <c r="DJ30" s="65">
        <f t="array" ref="DJ30">((index(Setup!$14:$14 ,match(DJ$12,Setup!$18:$18,0))=$E$8)*$J30+(index(Setup!$14:$14 ,match(DJ$12,Setup!$18:$18,0))=$E$9)*$K30)*if($E30= "Consultant",$H30, $F30 * (1+$I30))*AP30</f>
        <v>0</v>
      </c>
      <c r="DK30" s="65">
        <f t="array" ref="DK30">((index(Setup!$14:$14 ,match(DK$12,Setup!$18:$18,0))=$E$8)*$J30+(index(Setup!$14:$14 ,match(DK$12,Setup!$18:$18,0))=$E$9)*$K30)*if($E30= "Consultant",$H30, $F30 * (1+$I30))*AQ30</f>
        <v>0</v>
      </c>
      <c r="DL30" s="65">
        <f t="array" ref="DL30">((index(Setup!$14:$14 ,match(DL$12,Setup!$18:$18,0))=$E$8)*$J30+(index(Setup!$14:$14 ,match(DL$12,Setup!$18:$18,0))=$E$9)*$K30)*if($E30= "Consultant",$H30, $F30 * (1+$I30))*AR30</f>
        <v>0</v>
      </c>
      <c r="DM30" s="65">
        <f t="array" ref="DM30">((index(Setup!$14:$14 ,match(DM$12,Setup!$18:$18,0))=$E$8)*$J30+(index(Setup!$14:$14 ,match(DM$12,Setup!$18:$18,0))=$E$9)*$K30)*if($E30= "Consultant",$H30, $F30 * (1+$I30))*AS30</f>
        <v>0</v>
      </c>
      <c r="DN30" s="65">
        <f t="array" ref="DN30">((index(Setup!$14:$14 ,match(DN$12,Setup!$18:$18,0))=$E$8)*$J30+(index(Setup!$14:$14 ,match(DN$12,Setup!$18:$18,0))=$E$9)*$K30)*if($E30= "Consultant",$H30, $F30 * (1+$I30))*AT30</f>
        <v>0</v>
      </c>
      <c r="DO30" s="65">
        <f t="array" ref="DO30">((index(Setup!$14:$14 ,match(DO$12,Setup!$18:$18,0))=$E$8)*$J30+(index(Setup!$14:$14 ,match(DO$12,Setup!$18:$18,0))=$E$9)*$K30)*if($E30= "Consultant",$H30, $F30 * (1+$I30))*AU30</f>
        <v>0</v>
      </c>
      <c r="DP30" s="65">
        <f t="shared" ref="DP30:EY30" si="73">$G30*L30</f>
        <v>0</v>
      </c>
      <c r="DQ30" s="65">
        <f t="shared" si="73"/>
        <v>0</v>
      </c>
      <c r="DR30" s="65">
        <f t="shared" si="73"/>
        <v>0</v>
      </c>
      <c r="DS30" s="65">
        <f t="shared" si="73"/>
        <v>0</v>
      </c>
      <c r="DT30" s="65">
        <f t="shared" si="73"/>
        <v>0</v>
      </c>
      <c r="DU30" s="65">
        <f t="shared" si="73"/>
        <v>0</v>
      </c>
      <c r="DV30" s="65">
        <f t="shared" si="73"/>
        <v>0</v>
      </c>
      <c r="DW30" s="65">
        <f t="shared" si="73"/>
        <v>0</v>
      </c>
      <c r="DX30" s="65">
        <f t="shared" si="73"/>
        <v>0</v>
      </c>
      <c r="DY30" s="65">
        <f t="shared" si="73"/>
        <v>0</v>
      </c>
      <c r="DZ30" s="65">
        <f t="shared" si="73"/>
        <v>0</v>
      </c>
      <c r="EA30" s="65">
        <f t="shared" si="73"/>
        <v>0</v>
      </c>
      <c r="EB30" s="65">
        <f t="shared" si="73"/>
        <v>0</v>
      </c>
      <c r="EC30" s="65">
        <f t="shared" si="73"/>
        <v>0</v>
      </c>
      <c r="ED30" s="65">
        <f t="shared" si="73"/>
        <v>0</v>
      </c>
      <c r="EE30" s="65">
        <f t="shared" si="73"/>
        <v>0</v>
      </c>
      <c r="EF30" s="65">
        <f t="shared" si="73"/>
        <v>0</v>
      </c>
      <c r="EG30" s="65">
        <f t="shared" si="73"/>
        <v>0</v>
      </c>
      <c r="EH30" s="65">
        <f t="shared" si="73"/>
        <v>0</v>
      </c>
      <c r="EI30" s="65">
        <f t="shared" si="73"/>
        <v>0</v>
      </c>
      <c r="EJ30" s="65">
        <f t="shared" si="73"/>
        <v>0</v>
      </c>
      <c r="EK30" s="65">
        <f t="shared" si="73"/>
        <v>0</v>
      </c>
      <c r="EL30" s="65">
        <f t="shared" si="73"/>
        <v>0</v>
      </c>
      <c r="EM30" s="65">
        <f t="shared" si="73"/>
        <v>0</v>
      </c>
      <c r="EN30" s="65">
        <f t="shared" si="73"/>
        <v>0</v>
      </c>
      <c r="EO30" s="65">
        <f t="shared" si="73"/>
        <v>0</v>
      </c>
      <c r="EP30" s="65">
        <f t="shared" si="73"/>
        <v>0</v>
      </c>
      <c r="EQ30" s="65">
        <f t="shared" si="73"/>
        <v>0</v>
      </c>
      <c r="ER30" s="65">
        <f t="shared" si="73"/>
        <v>0</v>
      </c>
      <c r="ES30" s="65">
        <f t="shared" si="73"/>
        <v>0</v>
      </c>
      <c r="ET30" s="65">
        <f t="shared" si="73"/>
        <v>0</v>
      </c>
      <c r="EU30" s="65">
        <f t="shared" si="73"/>
        <v>0</v>
      </c>
      <c r="EV30" s="65">
        <f t="shared" si="73"/>
        <v>0</v>
      </c>
      <c r="EW30" s="65">
        <f t="shared" si="73"/>
        <v>0</v>
      </c>
      <c r="EX30" s="65">
        <f t="shared" si="73"/>
        <v>0</v>
      </c>
      <c r="EY30" s="65">
        <f t="shared" si="73"/>
        <v>0</v>
      </c>
      <c r="EZ30" s="65">
        <f t="shared" ref="EZ30:GI30" si="74">AV30+CF30+DP30</f>
        <v>0</v>
      </c>
      <c r="FA30" s="65">
        <f t="shared" si="74"/>
        <v>0</v>
      </c>
      <c r="FB30" s="65">
        <f t="shared" si="74"/>
        <v>0</v>
      </c>
      <c r="FC30" s="65">
        <f t="shared" si="74"/>
        <v>0</v>
      </c>
      <c r="FD30" s="65">
        <f t="shared" si="74"/>
        <v>0</v>
      </c>
      <c r="FE30" s="65">
        <f t="shared" si="74"/>
        <v>0</v>
      </c>
      <c r="FF30" s="65">
        <f t="shared" si="74"/>
        <v>0</v>
      </c>
      <c r="FG30" s="65">
        <f t="shared" si="74"/>
        <v>0</v>
      </c>
      <c r="FH30" s="65">
        <f t="shared" si="74"/>
        <v>0</v>
      </c>
      <c r="FI30" s="65">
        <f t="shared" si="74"/>
        <v>0</v>
      </c>
      <c r="FJ30" s="65">
        <f t="shared" si="74"/>
        <v>0</v>
      </c>
      <c r="FK30" s="65">
        <f t="shared" si="74"/>
        <v>0</v>
      </c>
      <c r="FL30" s="65">
        <f t="shared" si="74"/>
        <v>0</v>
      </c>
      <c r="FM30" s="65">
        <f t="shared" si="74"/>
        <v>0</v>
      </c>
      <c r="FN30" s="65">
        <f t="shared" si="74"/>
        <v>0</v>
      </c>
      <c r="FO30" s="65">
        <f t="shared" si="74"/>
        <v>0</v>
      </c>
      <c r="FP30" s="65">
        <f t="shared" si="74"/>
        <v>0</v>
      </c>
      <c r="FQ30" s="65">
        <f t="shared" si="74"/>
        <v>0</v>
      </c>
      <c r="FR30" s="65">
        <f t="shared" si="74"/>
        <v>0</v>
      </c>
      <c r="FS30" s="65">
        <f t="shared" si="74"/>
        <v>0</v>
      </c>
      <c r="FT30" s="65">
        <f t="shared" si="74"/>
        <v>0</v>
      </c>
      <c r="FU30" s="65">
        <f t="shared" si="74"/>
        <v>0</v>
      </c>
      <c r="FV30" s="65">
        <f t="shared" si="74"/>
        <v>0</v>
      </c>
      <c r="FW30" s="65">
        <f t="shared" si="74"/>
        <v>0</v>
      </c>
      <c r="FX30" s="65">
        <f t="shared" si="74"/>
        <v>0</v>
      </c>
      <c r="FY30" s="65">
        <f t="shared" si="74"/>
        <v>0</v>
      </c>
      <c r="FZ30" s="65">
        <f t="shared" si="74"/>
        <v>0</v>
      </c>
      <c r="GA30" s="65">
        <f t="shared" si="74"/>
        <v>0</v>
      </c>
      <c r="GB30" s="65">
        <f t="shared" si="74"/>
        <v>0</v>
      </c>
      <c r="GC30" s="65">
        <f t="shared" si="74"/>
        <v>0</v>
      </c>
      <c r="GD30" s="65">
        <f t="shared" si="74"/>
        <v>0</v>
      </c>
      <c r="GE30" s="65">
        <f t="shared" si="74"/>
        <v>0</v>
      </c>
      <c r="GF30" s="65">
        <f t="shared" si="74"/>
        <v>0</v>
      </c>
      <c r="GG30" s="65">
        <f t="shared" si="74"/>
        <v>0</v>
      </c>
      <c r="GH30" s="65">
        <f t="shared" si="74"/>
        <v>0</v>
      </c>
      <c r="GI30" s="65">
        <f t="shared" si="74"/>
        <v>0</v>
      </c>
      <c r="GJ30" s="65">
        <f t="shared" ref="GJ30:HS30" si="75">(if($E30= "Consultant",$H30, $F30 * (1+$I30))*L30*(12+$J30+$K30)/12)+DP30</f>
        <v>0</v>
      </c>
      <c r="GK30" s="65">
        <f t="shared" si="75"/>
        <v>0</v>
      </c>
      <c r="GL30" s="65">
        <f t="shared" si="75"/>
        <v>0</v>
      </c>
      <c r="GM30" s="65">
        <f t="shared" si="75"/>
        <v>0</v>
      </c>
      <c r="GN30" s="65">
        <f t="shared" si="75"/>
        <v>0</v>
      </c>
      <c r="GO30" s="65">
        <f t="shared" si="75"/>
        <v>0</v>
      </c>
      <c r="GP30" s="65">
        <f t="shared" si="75"/>
        <v>0</v>
      </c>
      <c r="GQ30" s="65">
        <f t="shared" si="75"/>
        <v>0</v>
      </c>
      <c r="GR30" s="65">
        <f t="shared" si="75"/>
        <v>0</v>
      </c>
      <c r="GS30" s="65">
        <f t="shared" si="75"/>
        <v>0</v>
      </c>
      <c r="GT30" s="65">
        <f t="shared" si="75"/>
        <v>0</v>
      </c>
      <c r="GU30" s="65">
        <f t="shared" si="75"/>
        <v>0</v>
      </c>
      <c r="GV30" s="65">
        <f t="shared" si="75"/>
        <v>0</v>
      </c>
      <c r="GW30" s="65">
        <f t="shared" si="75"/>
        <v>0</v>
      </c>
      <c r="GX30" s="65">
        <f t="shared" si="75"/>
        <v>0</v>
      </c>
      <c r="GY30" s="65">
        <f t="shared" si="75"/>
        <v>0</v>
      </c>
      <c r="GZ30" s="65">
        <f t="shared" si="75"/>
        <v>0</v>
      </c>
      <c r="HA30" s="65">
        <f t="shared" si="75"/>
        <v>0</v>
      </c>
      <c r="HB30" s="65">
        <f t="shared" si="75"/>
        <v>0</v>
      </c>
      <c r="HC30" s="65">
        <f t="shared" si="75"/>
        <v>0</v>
      </c>
      <c r="HD30" s="65">
        <f t="shared" si="75"/>
        <v>0</v>
      </c>
      <c r="HE30" s="65">
        <f t="shared" si="75"/>
        <v>0</v>
      </c>
      <c r="HF30" s="65">
        <f t="shared" si="75"/>
        <v>0</v>
      </c>
      <c r="HG30" s="65">
        <f t="shared" si="75"/>
        <v>0</v>
      </c>
      <c r="HH30" s="65">
        <f t="shared" si="75"/>
        <v>0</v>
      </c>
      <c r="HI30" s="65">
        <f t="shared" si="75"/>
        <v>0</v>
      </c>
      <c r="HJ30" s="65">
        <f t="shared" si="75"/>
        <v>0</v>
      </c>
      <c r="HK30" s="65">
        <f t="shared" si="75"/>
        <v>0</v>
      </c>
      <c r="HL30" s="65">
        <f t="shared" si="75"/>
        <v>0</v>
      </c>
      <c r="HM30" s="65">
        <f t="shared" si="75"/>
        <v>0</v>
      </c>
      <c r="HN30" s="65">
        <f t="shared" si="75"/>
        <v>0</v>
      </c>
      <c r="HO30" s="65">
        <f t="shared" si="75"/>
        <v>0</v>
      </c>
      <c r="HP30" s="65">
        <f t="shared" si="75"/>
        <v>0</v>
      </c>
      <c r="HQ30" s="65">
        <f t="shared" si="75"/>
        <v>0</v>
      </c>
      <c r="HR30" s="65">
        <f t="shared" si="75"/>
        <v>0</v>
      </c>
      <c r="HS30" s="65">
        <f t="shared" si="75"/>
        <v>0</v>
      </c>
    </row>
    <row r="31">
      <c r="B31" s="64"/>
      <c r="C31" s="64"/>
      <c r="D31" s="63"/>
      <c r="E31" s="63"/>
      <c r="F31" s="64"/>
      <c r="G31" s="64"/>
      <c r="H31" s="64"/>
      <c r="I31" s="63" t="str">
        <f t="shared" si="5"/>
        <v/>
      </c>
      <c r="J31" s="63" t="str">
        <f t="shared" si="6"/>
        <v/>
      </c>
      <c r="K31" s="63" t="str">
        <f t="shared" si="7"/>
        <v/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5">
        <f t="shared" ref="AV31:CE31" si="76">if($E31= "Consultant",$H31, $F31 * (1+$I31))*L31</f>
        <v>0</v>
      </c>
      <c r="AW31" s="65">
        <f t="shared" si="76"/>
        <v>0</v>
      </c>
      <c r="AX31" s="65">
        <f t="shared" si="76"/>
        <v>0</v>
      </c>
      <c r="AY31" s="65">
        <f t="shared" si="76"/>
        <v>0</v>
      </c>
      <c r="AZ31" s="65">
        <f t="shared" si="76"/>
        <v>0</v>
      </c>
      <c r="BA31" s="65">
        <f t="shared" si="76"/>
        <v>0</v>
      </c>
      <c r="BB31" s="65">
        <f t="shared" si="76"/>
        <v>0</v>
      </c>
      <c r="BC31" s="65">
        <f t="shared" si="76"/>
        <v>0</v>
      </c>
      <c r="BD31" s="65">
        <f t="shared" si="76"/>
        <v>0</v>
      </c>
      <c r="BE31" s="65">
        <f t="shared" si="76"/>
        <v>0</v>
      </c>
      <c r="BF31" s="65">
        <f t="shared" si="76"/>
        <v>0</v>
      </c>
      <c r="BG31" s="65">
        <f t="shared" si="76"/>
        <v>0</v>
      </c>
      <c r="BH31" s="65">
        <f t="shared" si="76"/>
        <v>0</v>
      </c>
      <c r="BI31" s="65">
        <f t="shared" si="76"/>
        <v>0</v>
      </c>
      <c r="BJ31" s="65">
        <f t="shared" si="76"/>
        <v>0</v>
      </c>
      <c r="BK31" s="65">
        <f t="shared" si="76"/>
        <v>0</v>
      </c>
      <c r="BL31" s="65">
        <f t="shared" si="76"/>
        <v>0</v>
      </c>
      <c r="BM31" s="65">
        <f t="shared" si="76"/>
        <v>0</v>
      </c>
      <c r="BN31" s="65">
        <f t="shared" si="76"/>
        <v>0</v>
      </c>
      <c r="BO31" s="65">
        <f t="shared" si="76"/>
        <v>0</v>
      </c>
      <c r="BP31" s="65">
        <f t="shared" si="76"/>
        <v>0</v>
      </c>
      <c r="BQ31" s="65">
        <f t="shared" si="76"/>
        <v>0</v>
      </c>
      <c r="BR31" s="65">
        <f t="shared" si="76"/>
        <v>0</v>
      </c>
      <c r="BS31" s="65">
        <f t="shared" si="76"/>
        <v>0</v>
      </c>
      <c r="BT31" s="65">
        <f t="shared" si="76"/>
        <v>0</v>
      </c>
      <c r="BU31" s="65">
        <f t="shared" si="76"/>
        <v>0</v>
      </c>
      <c r="BV31" s="65">
        <f t="shared" si="76"/>
        <v>0</v>
      </c>
      <c r="BW31" s="65">
        <f t="shared" si="76"/>
        <v>0</v>
      </c>
      <c r="BX31" s="65">
        <f t="shared" si="76"/>
        <v>0</v>
      </c>
      <c r="BY31" s="65">
        <f t="shared" si="76"/>
        <v>0</v>
      </c>
      <c r="BZ31" s="65">
        <f t="shared" si="76"/>
        <v>0</v>
      </c>
      <c r="CA31" s="65">
        <f t="shared" si="76"/>
        <v>0</v>
      </c>
      <c r="CB31" s="65">
        <f t="shared" si="76"/>
        <v>0</v>
      </c>
      <c r="CC31" s="65">
        <f t="shared" si="76"/>
        <v>0</v>
      </c>
      <c r="CD31" s="65">
        <f t="shared" si="76"/>
        <v>0</v>
      </c>
      <c r="CE31" s="65">
        <f t="shared" si="76"/>
        <v>0</v>
      </c>
      <c r="CF31" s="65">
        <f t="array" ref="CF31">((index(Setup!$14:$14 ,match(CF$12,Setup!$18:$18,0))=$E$8)*$J31+(index(Setup!$14:$14 ,match(CF$12,Setup!$18:$18,0))=$E$9)*$K31)*if($E31= "Consultant",$H31, $F31 * (1+$I31))*L31</f>
        <v>0</v>
      </c>
      <c r="CG31" s="65">
        <f t="array" ref="CG31">((index(Setup!$14:$14 ,match(CG$12,Setup!$18:$18,0))=$E$8)*$J31+(index(Setup!$14:$14 ,match(CG$12,Setup!$18:$18,0))=$E$9)*$K31)*if($E31= "Consultant",$H31, $F31 * (1+$I31))*M31</f>
        <v>0</v>
      </c>
      <c r="CH31" s="65">
        <f t="array" ref="CH31">((index(Setup!$14:$14 ,match(CH$12,Setup!$18:$18,0))=$E$8)*$J31+(index(Setup!$14:$14 ,match(CH$12,Setup!$18:$18,0))=$E$9)*$K31)*if($E31= "Consultant",$H31, $F31 * (1+$I31))*N31</f>
        <v>0</v>
      </c>
      <c r="CI31" s="65">
        <f t="array" ref="CI31">((index(Setup!$14:$14 ,match(CI$12,Setup!$18:$18,0))=$E$8)*$J31+(index(Setup!$14:$14 ,match(CI$12,Setup!$18:$18,0))=$E$9)*$K31)*if($E31= "Consultant",$H31, $F31 * (1+$I31))*O31</f>
        <v>0</v>
      </c>
      <c r="CJ31" s="65">
        <f t="array" ref="CJ31">((index(Setup!$14:$14 ,match(CJ$12,Setup!$18:$18,0))=$E$8)*$J31+(index(Setup!$14:$14 ,match(CJ$12,Setup!$18:$18,0))=$E$9)*$K31)*if($E31= "Consultant",$H31, $F31 * (1+$I31))*P31</f>
        <v>0</v>
      </c>
      <c r="CK31" s="65">
        <f t="array" ref="CK31">((index(Setup!$14:$14 ,match(CK$12,Setup!$18:$18,0))=$E$8)*$J31+(index(Setup!$14:$14 ,match(CK$12,Setup!$18:$18,0))=$E$9)*$K31)*if($E31= "Consultant",$H31, $F31 * (1+$I31))*Q31</f>
        <v>0</v>
      </c>
      <c r="CL31" s="65">
        <f t="array" ref="CL31">((index(Setup!$14:$14 ,match(CL$12,Setup!$18:$18,0))=$E$8)*$J31+(index(Setup!$14:$14 ,match(CL$12,Setup!$18:$18,0))=$E$9)*$K31)*if($E31= "Consultant",$H31, $F31 * (1+$I31))*R31</f>
        <v>0</v>
      </c>
      <c r="CM31" s="65">
        <f t="array" ref="CM31">((index(Setup!$14:$14 ,match(CM$12,Setup!$18:$18,0))=$E$8)*$J31+(index(Setup!$14:$14 ,match(CM$12,Setup!$18:$18,0))=$E$9)*$K31)*if($E31= "Consultant",$H31, $F31 * (1+$I31))*S31</f>
        <v>0</v>
      </c>
      <c r="CN31" s="65">
        <f t="array" ref="CN31">((index(Setup!$14:$14 ,match(CN$12,Setup!$18:$18,0))=$E$8)*$J31+(index(Setup!$14:$14 ,match(CN$12,Setup!$18:$18,0))=$E$9)*$K31)*if($E31= "Consultant",$H31, $F31 * (1+$I31))*T31</f>
        <v>0</v>
      </c>
      <c r="CO31" s="65">
        <f t="array" ref="CO31">((index(Setup!$14:$14 ,match(CO$12,Setup!$18:$18,0))=$E$8)*$J31+(index(Setup!$14:$14 ,match(CO$12,Setup!$18:$18,0))=$E$9)*$K31)*if($E31= "Consultant",$H31, $F31 * (1+$I31))*U31</f>
        <v>0</v>
      </c>
      <c r="CP31" s="65">
        <f t="array" ref="CP31">((index(Setup!$14:$14 ,match(CP$12,Setup!$18:$18,0))=$E$8)*$J31+(index(Setup!$14:$14 ,match(CP$12,Setup!$18:$18,0))=$E$9)*$K31)*if($E31= "Consultant",$H31, $F31 * (1+$I31))*V31</f>
        <v>0</v>
      </c>
      <c r="CQ31" s="65">
        <f t="array" ref="CQ31">((index(Setup!$14:$14 ,match(CQ$12,Setup!$18:$18,0))=$E$8)*$J31+(index(Setup!$14:$14 ,match(CQ$12,Setup!$18:$18,0))=$E$9)*$K31)*if($E31= "Consultant",$H31, $F31 * (1+$I31))*W31</f>
        <v>0</v>
      </c>
      <c r="CR31" s="65">
        <f t="array" ref="CR31">((index(Setup!$14:$14 ,match(CR$12,Setup!$18:$18,0))=$E$8)*$J31+(index(Setup!$14:$14 ,match(CR$12,Setup!$18:$18,0))=$E$9)*$K31)*if($E31= "Consultant",$H31, $F31 * (1+$I31))*X31</f>
        <v>0</v>
      </c>
      <c r="CS31" s="65">
        <f t="array" ref="CS31">((index(Setup!$14:$14 ,match(CS$12,Setup!$18:$18,0))=$E$8)*$J31+(index(Setup!$14:$14 ,match(CS$12,Setup!$18:$18,0))=$E$9)*$K31)*if($E31= "Consultant",$H31, $F31 * (1+$I31))*Y31</f>
        <v>0</v>
      </c>
      <c r="CT31" s="65">
        <f t="array" ref="CT31">((index(Setup!$14:$14 ,match(CT$12,Setup!$18:$18,0))=$E$8)*$J31+(index(Setup!$14:$14 ,match(CT$12,Setup!$18:$18,0))=$E$9)*$K31)*if($E31= "Consultant",$H31, $F31 * (1+$I31))*Z31</f>
        <v>0</v>
      </c>
      <c r="CU31" s="65">
        <f t="array" ref="CU31">((index(Setup!$14:$14 ,match(CU$12,Setup!$18:$18,0))=$E$8)*$J31+(index(Setup!$14:$14 ,match(CU$12,Setup!$18:$18,0))=$E$9)*$K31)*if($E31= "Consultant",$H31, $F31 * (1+$I31))*AA31</f>
        <v>0</v>
      </c>
      <c r="CV31" s="65">
        <f t="array" ref="CV31">((index(Setup!$14:$14 ,match(CV$12,Setup!$18:$18,0))=$E$8)*$J31+(index(Setup!$14:$14 ,match(CV$12,Setup!$18:$18,0))=$E$9)*$K31)*if($E31= "Consultant",$H31, $F31 * (1+$I31))*AB31</f>
        <v>0</v>
      </c>
      <c r="CW31" s="65">
        <f t="array" ref="CW31">((index(Setup!$14:$14 ,match(CW$12,Setup!$18:$18,0))=$E$8)*$J31+(index(Setup!$14:$14 ,match(CW$12,Setup!$18:$18,0))=$E$9)*$K31)*if($E31= "Consultant",$H31, $F31 * (1+$I31))*AC31</f>
        <v>0</v>
      </c>
      <c r="CX31" s="65">
        <f t="array" ref="CX31">((index(Setup!$14:$14 ,match(CX$12,Setup!$18:$18,0))=$E$8)*$J31+(index(Setup!$14:$14 ,match(CX$12,Setup!$18:$18,0))=$E$9)*$K31)*if($E31= "Consultant",$H31, $F31 * (1+$I31))*AD31</f>
        <v>0</v>
      </c>
      <c r="CY31" s="65">
        <f t="array" ref="CY31">((index(Setup!$14:$14 ,match(CY$12,Setup!$18:$18,0))=$E$8)*$J31+(index(Setup!$14:$14 ,match(CY$12,Setup!$18:$18,0))=$E$9)*$K31)*if($E31= "Consultant",$H31, $F31 * (1+$I31))*AE31</f>
        <v>0</v>
      </c>
      <c r="CZ31" s="65">
        <f t="array" ref="CZ31">((index(Setup!$14:$14 ,match(CZ$12,Setup!$18:$18,0))=$E$8)*$J31+(index(Setup!$14:$14 ,match(CZ$12,Setup!$18:$18,0))=$E$9)*$K31)*if($E31= "Consultant",$H31, $F31 * (1+$I31))*AF31</f>
        <v>0</v>
      </c>
      <c r="DA31" s="65">
        <f t="array" ref="DA31">((index(Setup!$14:$14 ,match(DA$12,Setup!$18:$18,0))=$E$8)*$J31+(index(Setup!$14:$14 ,match(DA$12,Setup!$18:$18,0))=$E$9)*$K31)*if($E31= "Consultant",$H31, $F31 * (1+$I31))*AG31</f>
        <v>0</v>
      </c>
      <c r="DB31" s="65">
        <f t="array" ref="DB31">((index(Setup!$14:$14 ,match(DB$12,Setup!$18:$18,0))=$E$8)*$J31+(index(Setup!$14:$14 ,match(DB$12,Setup!$18:$18,0))=$E$9)*$K31)*if($E31= "Consultant",$H31, $F31 * (1+$I31))*AH31</f>
        <v>0</v>
      </c>
      <c r="DC31" s="65">
        <f t="array" ref="DC31">((index(Setup!$14:$14 ,match(DC$12,Setup!$18:$18,0))=$E$8)*$J31+(index(Setup!$14:$14 ,match(DC$12,Setup!$18:$18,0))=$E$9)*$K31)*if($E31= "Consultant",$H31, $F31 * (1+$I31))*AI31</f>
        <v>0</v>
      </c>
      <c r="DD31" s="65">
        <f t="array" ref="DD31">((index(Setup!$14:$14 ,match(DD$12,Setup!$18:$18,0))=$E$8)*$J31+(index(Setup!$14:$14 ,match(DD$12,Setup!$18:$18,0))=$E$9)*$K31)*if($E31= "Consultant",$H31, $F31 * (1+$I31))*AJ31</f>
        <v>0</v>
      </c>
      <c r="DE31" s="65">
        <f t="array" ref="DE31">((index(Setup!$14:$14 ,match(DE$12,Setup!$18:$18,0))=$E$8)*$J31+(index(Setup!$14:$14 ,match(DE$12,Setup!$18:$18,0))=$E$9)*$K31)*if($E31= "Consultant",$H31, $F31 * (1+$I31))*AK31</f>
        <v>0</v>
      </c>
      <c r="DF31" s="65">
        <f t="array" ref="DF31">((index(Setup!$14:$14 ,match(DF$12,Setup!$18:$18,0))=$E$8)*$J31+(index(Setup!$14:$14 ,match(DF$12,Setup!$18:$18,0))=$E$9)*$K31)*if($E31= "Consultant",$H31, $F31 * (1+$I31))*AL31</f>
        <v>0</v>
      </c>
      <c r="DG31" s="65">
        <f t="array" ref="DG31">((index(Setup!$14:$14 ,match(DG$12,Setup!$18:$18,0))=$E$8)*$J31+(index(Setup!$14:$14 ,match(DG$12,Setup!$18:$18,0))=$E$9)*$K31)*if($E31= "Consultant",$H31, $F31 * (1+$I31))*AM31</f>
        <v>0</v>
      </c>
      <c r="DH31" s="65">
        <f t="array" ref="DH31">((index(Setup!$14:$14 ,match(DH$12,Setup!$18:$18,0))=$E$8)*$J31+(index(Setup!$14:$14 ,match(DH$12,Setup!$18:$18,0))=$E$9)*$K31)*if($E31= "Consultant",$H31, $F31 * (1+$I31))*AN31</f>
        <v>0</v>
      </c>
      <c r="DI31" s="65">
        <f t="array" ref="DI31">((index(Setup!$14:$14 ,match(DI$12,Setup!$18:$18,0))=$E$8)*$J31+(index(Setup!$14:$14 ,match(DI$12,Setup!$18:$18,0))=$E$9)*$K31)*if($E31= "Consultant",$H31, $F31 * (1+$I31))*AO31</f>
        <v>0</v>
      </c>
      <c r="DJ31" s="65">
        <f t="array" ref="DJ31">((index(Setup!$14:$14 ,match(DJ$12,Setup!$18:$18,0))=$E$8)*$J31+(index(Setup!$14:$14 ,match(DJ$12,Setup!$18:$18,0))=$E$9)*$K31)*if($E31= "Consultant",$H31, $F31 * (1+$I31))*AP31</f>
        <v>0</v>
      </c>
      <c r="DK31" s="65">
        <f t="array" ref="DK31">((index(Setup!$14:$14 ,match(DK$12,Setup!$18:$18,0))=$E$8)*$J31+(index(Setup!$14:$14 ,match(DK$12,Setup!$18:$18,0))=$E$9)*$K31)*if($E31= "Consultant",$H31, $F31 * (1+$I31))*AQ31</f>
        <v>0</v>
      </c>
      <c r="DL31" s="65">
        <f t="array" ref="DL31">((index(Setup!$14:$14 ,match(DL$12,Setup!$18:$18,0))=$E$8)*$J31+(index(Setup!$14:$14 ,match(DL$12,Setup!$18:$18,0))=$E$9)*$K31)*if($E31= "Consultant",$H31, $F31 * (1+$I31))*AR31</f>
        <v>0</v>
      </c>
      <c r="DM31" s="65">
        <f t="array" ref="DM31">((index(Setup!$14:$14 ,match(DM$12,Setup!$18:$18,0))=$E$8)*$J31+(index(Setup!$14:$14 ,match(DM$12,Setup!$18:$18,0))=$E$9)*$K31)*if($E31= "Consultant",$H31, $F31 * (1+$I31))*AS31</f>
        <v>0</v>
      </c>
      <c r="DN31" s="65">
        <f t="array" ref="DN31">((index(Setup!$14:$14 ,match(DN$12,Setup!$18:$18,0))=$E$8)*$J31+(index(Setup!$14:$14 ,match(DN$12,Setup!$18:$18,0))=$E$9)*$K31)*if($E31= "Consultant",$H31, $F31 * (1+$I31))*AT31</f>
        <v>0</v>
      </c>
      <c r="DO31" s="65">
        <f t="array" ref="DO31">((index(Setup!$14:$14 ,match(DO$12,Setup!$18:$18,0))=$E$8)*$J31+(index(Setup!$14:$14 ,match(DO$12,Setup!$18:$18,0))=$E$9)*$K31)*if($E31= "Consultant",$H31, $F31 * (1+$I31))*AU31</f>
        <v>0</v>
      </c>
      <c r="DP31" s="65">
        <f t="shared" ref="DP31:EY31" si="77">$G31*L31</f>
        <v>0</v>
      </c>
      <c r="DQ31" s="65">
        <f t="shared" si="77"/>
        <v>0</v>
      </c>
      <c r="DR31" s="65">
        <f t="shared" si="77"/>
        <v>0</v>
      </c>
      <c r="DS31" s="65">
        <f t="shared" si="77"/>
        <v>0</v>
      </c>
      <c r="DT31" s="65">
        <f t="shared" si="77"/>
        <v>0</v>
      </c>
      <c r="DU31" s="65">
        <f t="shared" si="77"/>
        <v>0</v>
      </c>
      <c r="DV31" s="65">
        <f t="shared" si="77"/>
        <v>0</v>
      </c>
      <c r="DW31" s="65">
        <f t="shared" si="77"/>
        <v>0</v>
      </c>
      <c r="DX31" s="65">
        <f t="shared" si="77"/>
        <v>0</v>
      </c>
      <c r="DY31" s="65">
        <f t="shared" si="77"/>
        <v>0</v>
      </c>
      <c r="DZ31" s="65">
        <f t="shared" si="77"/>
        <v>0</v>
      </c>
      <c r="EA31" s="65">
        <f t="shared" si="77"/>
        <v>0</v>
      </c>
      <c r="EB31" s="65">
        <f t="shared" si="77"/>
        <v>0</v>
      </c>
      <c r="EC31" s="65">
        <f t="shared" si="77"/>
        <v>0</v>
      </c>
      <c r="ED31" s="65">
        <f t="shared" si="77"/>
        <v>0</v>
      </c>
      <c r="EE31" s="65">
        <f t="shared" si="77"/>
        <v>0</v>
      </c>
      <c r="EF31" s="65">
        <f t="shared" si="77"/>
        <v>0</v>
      </c>
      <c r="EG31" s="65">
        <f t="shared" si="77"/>
        <v>0</v>
      </c>
      <c r="EH31" s="65">
        <f t="shared" si="77"/>
        <v>0</v>
      </c>
      <c r="EI31" s="65">
        <f t="shared" si="77"/>
        <v>0</v>
      </c>
      <c r="EJ31" s="65">
        <f t="shared" si="77"/>
        <v>0</v>
      </c>
      <c r="EK31" s="65">
        <f t="shared" si="77"/>
        <v>0</v>
      </c>
      <c r="EL31" s="65">
        <f t="shared" si="77"/>
        <v>0</v>
      </c>
      <c r="EM31" s="65">
        <f t="shared" si="77"/>
        <v>0</v>
      </c>
      <c r="EN31" s="65">
        <f t="shared" si="77"/>
        <v>0</v>
      </c>
      <c r="EO31" s="65">
        <f t="shared" si="77"/>
        <v>0</v>
      </c>
      <c r="EP31" s="65">
        <f t="shared" si="77"/>
        <v>0</v>
      </c>
      <c r="EQ31" s="65">
        <f t="shared" si="77"/>
        <v>0</v>
      </c>
      <c r="ER31" s="65">
        <f t="shared" si="77"/>
        <v>0</v>
      </c>
      <c r="ES31" s="65">
        <f t="shared" si="77"/>
        <v>0</v>
      </c>
      <c r="ET31" s="65">
        <f t="shared" si="77"/>
        <v>0</v>
      </c>
      <c r="EU31" s="65">
        <f t="shared" si="77"/>
        <v>0</v>
      </c>
      <c r="EV31" s="65">
        <f t="shared" si="77"/>
        <v>0</v>
      </c>
      <c r="EW31" s="65">
        <f t="shared" si="77"/>
        <v>0</v>
      </c>
      <c r="EX31" s="65">
        <f t="shared" si="77"/>
        <v>0</v>
      </c>
      <c r="EY31" s="65">
        <f t="shared" si="77"/>
        <v>0</v>
      </c>
      <c r="EZ31" s="65">
        <f t="shared" ref="EZ31:GI31" si="78">AV31+CF31+DP31</f>
        <v>0</v>
      </c>
      <c r="FA31" s="65">
        <f t="shared" si="78"/>
        <v>0</v>
      </c>
      <c r="FB31" s="65">
        <f t="shared" si="78"/>
        <v>0</v>
      </c>
      <c r="FC31" s="65">
        <f t="shared" si="78"/>
        <v>0</v>
      </c>
      <c r="FD31" s="65">
        <f t="shared" si="78"/>
        <v>0</v>
      </c>
      <c r="FE31" s="65">
        <f t="shared" si="78"/>
        <v>0</v>
      </c>
      <c r="FF31" s="65">
        <f t="shared" si="78"/>
        <v>0</v>
      </c>
      <c r="FG31" s="65">
        <f t="shared" si="78"/>
        <v>0</v>
      </c>
      <c r="FH31" s="65">
        <f t="shared" si="78"/>
        <v>0</v>
      </c>
      <c r="FI31" s="65">
        <f t="shared" si="78"/>
        <v>0</v>
      </c>
      <c r="FJ31" s="65">
        <f t="shared" si="78"/>
        <v>0</v>
      </c>
      <c r="FK31" s="65">
        <f t="shared" si="78"/>
        <v>0</v>
      </c>
      <c r="FL31" s="65">
        <f t="shared" si="78"/>
        <v>0</v>
      </c>
      <c r="FM31" s="65">
        <f t="shared" si="78"/>
        <v>0</v>
      </c>
      <c r="FN31" s="65">
        <f t="shared" si="78"/>
        <v>0</v>
      </c>
      <c r="FO31" s="65">
        <f t="shared" si="78"/>
        <v>0</v>
      </c>
      <c r="FP31" s="65">
        <f t="shared" si="78"/>
        <v>0</v>
      </c>
      <c r="FQ31" s="65">
        <f t="shared" si="78"/>
        <v>0</v>
      </c>
      <c r="FR31" s="65">
        <f t="shared" si="78"/>
        <v>0</v>
      </c>
      <c r="FS31" s="65">
        <f t="shared" si="78"/>
        <v>0</v>
      </c>
      <c r="FT31" s="65">
        <f t="shared" si="78"/>
        <v>0</v>
      </c>
      <c r="FU31" s="65">
        <f t="shared" si="78"/>
        <v>0</v>
      </c>
      <c r="FV31" s="65">
        <f t="shared" si="78"/>
        <v>0</v>
      </c>
      <c r="FW31" s="65">
        <f t="shared" si="78"/>
        <v>0</v>
      </c>
      <c r="FX31" s="65">
        <f t="shared" si="78"/>
        <v>0</v>
      </c>
      <c r="FY31" s="65">
        <f t="shared" si="78"/>
        <v>0</v>
      </c>
      <c r="FZ31" s="65">
        <f t="shared" si="78"/>
        <v>0</v>
      </c>
      <c r="GA31" s="65">
        <f t="shared" si="78"/>
        <v>0</v>
      </c>
      <c r="GB31" s="65">
        <f t="shared" si="78"/>
        <v>0</v>
      </c>
      <c r="GC31" s="65">
        <f t="shared" si="78"/>
        <v>0</v>
      </c>
      <c r="GD31" s="65">
        <f t="shared" si="78"/>
        <v>0</v>
      </c>
      <c r="GE31" s="65">
        <f t="shared" si="78"/>
        <v>0</v>
      </c>
      <c r="GF31" s="65">
        <f t="shared" si="78"/>
        <v>0</v>
      </c>
      <c r="GG31" s="65">
        <f t="shared" si="78"/>
        <v>0</v>
      </c>
      <c r="GH31" s="65">
        <f t="shared" si="78"/>
        <v>0</v>
      </c>
      <c r="GI31" s="65">
        <f t="shared" si="78"/>
        <v>0</v>
      </c>
      <c r="GJ31" s="65">
        <f t="shared" ref="GJ31:HS31" si="79">(if($E31= "Consultant",$H31, $F31 * (1+$I31))*L31*(12+$J31+$K31)/12)+DP31</f>
        <v>0</v>
      </c>
      <c r="GK31" s="65">
        <f t="shared" si="79"/>
        <v>0</v>
      </c>
      <c r="GL31" s="65">
        <f t="shared" si="79"/>
        <v>0</v>
      </c>
      <c r="GM31" s="65">
        <f t="shared" si="79"/>
        <v>0</v>
      </c>
      <c r="GN31" s="65">
        <f t="shared" si="79"/>
        <v>0</v>
      </c>
      <c r="GO31" s="65">
        <f t="shared" si="79"/>
        <v>0</v>
      </c>
      <c r="GP31" s="65">
        <f t="shared" si="79"/>
        <v>0</v>
      </c>
      <c r="GQ31" s="65">
        <f t="shared" si="79"/>
        <v>0</v>
      </c>
      <c r="GR31" s="65">
        <f t="shared" si="79"/>
        <v>0</v>
      </c>
      <c r="GS31" s="65">
        <f t="shared" si="79"/>
        <v>0</v>
      </c>
      <c r="GT31" s="65">
        <f t="shared" si="79"/>
        <v>0</v>
      </c>
      <c r="GU31" s="65">
        <f t="shared" si="79"/>
        <v>0</v>
      </c>
      <c r="GV31" s="65">
        <f t="shared" si="79"/>
        <v>0</v>
      </c>
      <c r="GW31" s="65">
        <f t="shared" si="79"/>
        <v>0</v>
      </c>
      <c r="GX31" s="65">
        <f t="shared" si="79"/>
        <v>0</v>
      </c>
      <c r="GY31" s="65">
        <f t="shared" si="79"/>
        <v>0</v>
      </c>
      <c r="GZ31" s="65">
        <f t="shared" si="79"/>
        <v>0</v>
      </c>
      <c r="HA31" s="65">
        <f t="shared" si="79"/>
        <v>0</v>
      </c>
      <c r="HB31" s="65">
        <f t="shared" si="79"/>
        <v>0</v>
      </c>
      <c r="HC31" s="65">
        <f t="shared" si="79"/>
        <v>0</v>
      </c>
      <c r="HD31" s="65">
        <f t="shared" si="79"/>
        <v>0</v>
      </c>
      <c r="HE31" s="65">
        <f t="shared" si="79"/>
        <v>0</v>
      </c>
      <c r="HF31" s="65">
        <f t="shared" si="79"/>
        <v>0</v>
      </c>
      <c r="HG31" s="65">
        <f t="shared" si="79"/>
        <v>0</v>
      </c>
      <c r="HH31" s="65">
        <f t="shared" si="79"/>
        <v>0</v>
      </c>
      <c r="HI31" s="65">
        <f t="shared" si="79"/>
        <v>0</v>
      </c>
      <c r="HJ31" s="65">
        <f t="shared" si="79"/>
        <v>0</v>
      </c>
      <c r="HK31" s="65">
        <f t="shared" si="79"/>
        <v>0</v>
      </c>
      <c r="HL31" s="65">
        <f t="shared" si="79"/>
        <v>0</v>
      </c>
      <c r="HM31" s="65">
        <f t="shared" si="79"/>
        <v>0</v>
      </c>
      <c r="HN31" s="65">
        <f t="shared" si="79"/>
        <v>0</v>
      </c>
      <c r="HO31" s="65">
        <f t="shared" si="79"/>
        <v>0</v>
      </c>
      <c r="HP31" s="65">
        <f t="shared" si="79"/>
        <v>0</v>
      </c>
      <c r="HQ31" s="65">
        <f t="shared" si="79"/>
        <v>0</v>
      </c>
      <c r="HR31" s="65">
        <f t="shared" si="79"/>
        <v>0</v>
      </c>
      <c r="HS31" s="65">
        <f t="shared" si="79"/>
        <v>0</v>
      </c>
    </row>
    <row r="32">
      <c r="B32" s="64"/>
      <c r="C32" s="64"/>
      <c r="D32" s="63"/>
      <c r="E32" s="63"/>
      <c r="F32" s="64"/>
      <c r="G32" s="64"/>
      <c r="H32" s="64"/>
      <c r="I32" s="63" t="str">
        <f t="shared" si="5"/>
        <v/>
      </c>
      <c r="J32" s="63" t="str">
        <f t="shared" si="6"/>
        <v/>
      </c>
      <c r="K32" s="63" t="str">
        <f t="shared" si="7"/>
        <v/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5">
        <f t="shared" ref="AV32:CE32" si="80">if($E32= "Consultant",$H32, $F32 * (1+$I32))*L32</f>
        <v>0</v>
      </c>
      <c r="AW32" s="65">
        <f t="shared" si="80"/>
        <v>0</v>
      </c>
      <c r="AX32" s="65">
        <f t="shared" si="80"/>
        <v>0</v>
      </c>
      <c r="AY32" s="65">
        <f t="shared" si="80"/>
        <v>0</v>
      </c>
      <c r="AZ32" s="65">
        <f t="shared" si="80"/>
        <v>0</v>
      </c>
      <c r="BA32" s="65">
        <f t="shared" si="80"/>
        <v>0</v>
      </c>
      <c r="BB32" s="65">
        <f t="shared" si="80"/>
        <v>0</v>
      </c>
      <c r="BC32" s="65">
        <f t="shared" si="80"/>
        <v>0</v>
      </c>
      <c r="BD32" s="65">
        <f t="shared" si="80"/>
        <v>0</v>
      </c>
      <c r="BE32" s="65">
        <f t="shared" si="80"/>
        <v>0</v>
      </c>
      <c r="BF32" s="65">
        <f t="shared" si="80"/>
        <v>0</v>
      </c>
      <c r="BG32" s="65">
        <f t="shared" si="80"/>
        <v>0</v>
      </c>
      <c r="BH32" s="65">
        <f t="shared" si="80"/>
        <v>0</v>
      </c>
      <c r="BI32" s="65">
        <f t="shared" si="80"/>
        <v>0</v>
      </c>
      <c r="BJ32" s="65">
        <f t="shared" si="80"/>
        <v>0</v>
      </c>
      <c r="BK32" s="65">
        <f t="shared" si="80"/>
        <v>0</v>
      </c>
      <c r="BL32" s="65">
        <f t="shared" si="80"/>
        <v>0</v>
      </c>
      <c r="BM32" s="65">
        <f t="shared" si="80"/>
        <v>0</v>
      </c>
      <c r="BN32" s="65">
        <f t="shared" si="80"/>
        <v>0</v>
      </c>
      <c r="BO32" s="65">
        <f t="shared" si="80"/>
        <v>0</v>
      </c>
      <c r="BP32" s="65">
        <f t="shared" si="80"/>
        <v>0</v>
      </c>
      <c r="BQ32" s="65">
        <f t="shared" si="80"/>
        <v>0</v>
      </c>
      <c r="BR32" s="65">
        <f t="shared" si="80"/>
        <v>0</v>
      </c>
      <c r="BS32" s="65">
        <f t="shared" si="80"/>
        <v>0</v>
      </c>
      <c r="BT32" s="65">
        <f t="shared" si="80"/>
        <v>0</v>
      </c>
      <c r="BU32" s="65">
        <f t="shared" si="80"/>
        <v>0</v>
      </c>
      <c r="BV32" s="65">
        <f t="shared" si="80"/>
        <v>0</v>
      </c>
      <c r="BW32" s="65">
        <f t="shared" si="80"/>
        <v>0</v>
      </c>
      <c r="BX32" s="65">
        <f t="shared" si="80"/>
        <v>0</v>
      </c>
      <c r="BY32" s="65">
        <f t="shared" si="80"/>
        <v>0</v>
      </c>
      <c r="BZ32" s="65">
        <f t="shared" si="80"/>
        <v>0</v>
      </c>
      <c r="CA32" s="65">
        <f t="shared" si="80"/>
        <v>0</v>
      </c>
      <c r="CB32" s="65">
        <f t="shared" si="80"/>
        <v>0</v>
      </c>
      <c r="CC32" s="65">
        <f t="shared" si="80"/>
        <v>0</v>
      </c>
      <c r="CD32" s="65">
        <f t="shared" si="80"/>
        <v>0</v>
      </c>
      <c r="CE32" s="65">
        <f t="shared" si="80"/>
        <v>0</v>
      </c>
      <c r="CF32" s="65">
        <f t="array" ref="CF32">((index(Setup!$14:$14 ,match(CF$12,Setup!$18:$18,0))=$E$8)*$J32+(index(Setup!$14:$14 ,match(CF$12,Setup!$18:$18,0))=$E$9)*$K32)*if($E32= "Consultant",$H32, $F32 * (1+$I32))*L32</f>
        <v>0</v>
      </c>
      <c r="CG32" s="65">
        <f t="array" ref="CG32">((index(Setup!$14:$14 ,match(CG$12,Setup!$18:$18,0))=$E$8)*$J32+(index(Setup!$14:$14 ,match(CG$12,Setup!$18:$18,0))=$E$9)*$K32)*if($E32= "Consultant",$H32, $F32 * (1+$I32))*M32</f>
        <v>0</v>
      </c>
      <c r="CH32" s="65">
        <f t="array" ref="CH32">((index(Setup!$14:$14 ,match(CH$12,Setup!$18:$18,0))=$E$8)*$J32+(index(Setup!$14:$14 ,match(CH$12,Setup!$18:$18,0))=$E$9)*$K32)*if($E32= "Consultant",$H32, $F32 * (1+$I32))*N32</f>
        <v>0</v>
      </c>
      <c r="CI32" s="65">
        <f t="array" ref="CI32">((index(Setup!$14:$14 ,match(CI$12,Setup!$18:$18,0))=$E$8)*$J32+(index(Setup!$14:$14 ,match(CI$12,Setup!$18:$18,0))=$E$9)*$K32)*if($E32= "Consultant",$H32, $F32 * (1+$I32))*O32</f>
        <v>0</v>
      </c>
      <c r="CJ32" s="65">
        <f t="array" ref="CJ32">((index(Setup!$14:$14 ,match(CJ$12,Setup!$18:$18,0))=$E$8)*$J32+(index(Setup!$14:$14 ,match(CJ$12,Setup!$18:$18,0))=$E$9)*$K32)*if($E32= "Consultant",$H32, $F32 * (1+$I32))*P32</f>
        <v>0</v>
      </c>
      <c r="CK32" s="65">
        <f t="array" ref="CK32">((index(Setup!$14:$14 ,match(CK$12,Setup!$18:$18,0))=$E$8)*$J32+(index(Setup!$14:$14 ,match(CK$12,Setup!$18:$18,0))=$E$9)*$K32)*if($E32= "Consultant",$H32, $F32 * (1+$I32))*Q32</f>
        <v>0</v>
      </c>
      <c r="CL32" s="65">
        <f t="array" ref="CL32">((index(Setup!$14:$14 ,match(CL$12,Setup!$18:$18,0))=$E$8)*$J32+(index(Setup!$14:$14 ,match(CL$12,Setup!$18:$18,0))=$E$9)*$K32)*if($E32= "Consultant",$H32, $F32 * (1+$I32))*R32</f>
        <v>0</v>
      </c>
      <c r="CM32" s="65">
        <f t="array" ref="CM32">((index(Setup!$14:$14 ,match(CM$12,Setup!$18:$18,0))=$E$8)*$J32+(index(Setup!$14:$14 ,match(CM$12,Setup!$18:$18,0))=$E$9)*$K32)*if($E32= "Consultant",$H32, $F32 * (1+$I32))*S32</f>
        <v>0</v>
      </c>
      <c r="CN32" s="65">
        <f t="array" ref="CN32">((index(Setup!$14:$14 ,match(CN$12,Setup!$18:$18,0))=$E$8)*$J32+(index(Setup!$14:$14 ,match(CN$12,Setup!$18:$18,0))=$E$9)*$K32)*if($E32= "Consultant",$H32, $F32 * (1+$I32))*T32</f>
        <v>0</v>
      </c>
      <c r="CO32" s="65">
        <f t="array" ref="CO32">((index(Setup!$14:$14 ,match(CO$12,Setup!$18:$18,0))=$E$8)*$J32+(index(Setup!$14:$14 ,match(CO$12,Setup!$18:$18,0))=$E$9)*$K32)*if($E32= "Consultant",$H32, $F32 * (1+$I32))*U32</f>
        <v>0</v>
      </c>
      <c r="CP32" s="65">
        <f t="array" ref="CP32">((index(Setup!$14:$14 ,match(CP$12,Setup!$18:$18,0))=$E$8)*$J32+(index(Setup!$14:$14 ,match(CP$12,Setup!$18:$18,0))=$E$9)*$K32)*if($E32= "Consultant",$H32, $F32 * (1+$I32))*V32</f>
        <v>0</v>
      </c>
      <c r="CQ32" s="65">
        <f t="array" ref="CQ32">((index(Setup!$14:$14 ,match(CQ$12,Setup!$18:$18,0))=$E$8)*$J32+(index(Setup!$14:$14 ,match(CQ$12,Setup!$18:$18,0))=$E$9)*$K32)*if($E32= "Consultant",$H32, $F32 * (1+$I32))*W32</f>
        <v>0</v>
      </c>
      <c r="CR32" s="65">
        <f t="array" ref="CR32">((index(Setup!$14:$14 ,match(CR$12,Setup!$18:$18,0))=$E$8)*$J32+(index(Setup!$14:$14 ,match(CR$12,Setup!$18:$18,0))=$E$9)*$K32)*if($E32= "Consultant",$H32, $F32 * (1+$I32))*X32</f>
        <v>0</v>
      </c>
      <c r="CS32" s="65">
        <f t="array" ref="CS32">((index(Setup!$14:$14 ,match(CS$12,Setup!$18:$18,0))=$E$8)*$J32+(index(Setup!$14:$14 ,match(CS$12,Setup!$18:$18,0))=$E$9)*$K32)*if($E32= "Consultant",$H32, $F32 * (1+$I32))*Y32</f>
        <v>0</v>
      </c>
      <c r="CT32" s="65">
        <f t="array" ref="CT32">((index(Setup!$14:$14 ,match(CT$12,Setup!$18:$18,0))=$E$8)*$J32+(index(Setup!$14:$14 ,match(CT$12,Setup!$18:$18,0))=$E$9)*$K32)*if($E32= "Consultant",$H32, $F32 * (1+$I32))*Z32</f>
        <v>0</v>
      </c>
      <c r="CU32" s="65">
        <f t="array" ref="CU32">((index(Setup!$14:$14 ,match(CU$12,Setup!$18:$18,0))=$E$8)*$J32+(index(Setup!$14:$14 ,match(CU$12,Setup!$18:$18,0))=$E$9)*$K32)*if($E32= "Consultant",$H32, $F32 * (1+$I32))*AA32</f>
        <v>0</v>
      </c>
      <c r="CV32" s="65">
        <f t="array" ref="CV32">((index(Setup!$14:$14 ,match(CV$12,Setup!$18:$18,0))=$E$8)*$J32+(index(Setup!$14:$14 ,match(CV$12,Setup!$18:$18,0))=$E$9)*$K32)*if($E32= "Consultant",$H32, $F32 * (1+$I32))*AB32</f>
        <v>0</v>
      </c>
      <c r="CW32" s="65">
        <f t="array" ref="CW32">((index(Setup!$14:$14 ,match(CW$12,Setup!$18:$18,0))=$E$8)*$J32+(index(Setup!$14:$14 ,match(CW$12,Setup!$18:$18,0))=$E$9)*$K32)*if($E32= "Consultant",$H32, $F32 * (1+$I32))*AC32</f>
        <v>0</v>
      </c>
      <c r="CX32" s="65">
        <f t="array" ref="CX32">((index(Setup!$14:$14 ,match(CX$12,Setup!$18:$18,0))=$E$8)*$J32+(index(Setup!$14:$14 ,match(CX$12,Setup!$18:$18,0))=$E$9)*$K32)*if($E32= "Consultant",$H32, $F32 * (1+$I32))*AD32</f>
        <v>0</v>
      </c>
      <c r="CY32" s="65">
        <f t="array" ref="CY32">((index(Setup!$14:$14 ,match(CY$12,Setup!$18:$18,0))=$E$8)*$J32+(index(Setup!$14:$14 ,match(CY$12,Setup!$18:$18,0))=$E$9)*$K32)*if($E32= "Consultant",$H32, $F32 * (1+$I32))*AE32</f>
        <v>0</v>
      </c>
      <c r="CZ32" s="65">
        <f t="array" ref="CZ32">((index(Setup!$14:$14 ,match(CZ$12,Setup!$18:$18,0))=$E$8)*$J32+(index(Setup!$14:$14 ,match(CZ$12,Setup!$18:$18,0))=$E$9)*$K32)*if($E32= "Consultant",$H32, $F32 * (1+$I32))*AF32</f>
        <v>0</v>
      </c>
      <c r="DA32" s="65">
        <f t="array" ref="DA32">((index(Setup!$14:$14 ,match(DA$12,Setup!$18:$18,0))=$E$8)*$J32+(index(Setup!$14:$14 ,match(DA$12,Setup!$18:$18,0))=$E$9)*$K32)*if($E32= "Consultant",$H32, $F32 * (1+$I32))*AG32</f>
        <v>0</v>
      </c>
      <c r="DB32" s="65">
        <f t="array" ref="DB32">((index(Setup!$14:$14 ,match(DB$12,Setup!$18:$18,0))=$E$8)*$J32+(index(Setup!$14:$14 ,match(DB$12,Setup!$18:$18,0))=$E$9)*$K32)*if($E32= "Consultant",$H32, $F32 * (1+$I32))*AH32</f>
        <v>0</v>
      </c>
      <c r="DC32" s="65">
        <f t="array" ref="DC32">((index(Setup!$14:$14 ,match(DC$12,Setup!$18:$18,0))=$E$8)*$J32+(index(Setup!$14:$14 ,match(DC$12,Setup!$18:$18,0))=$E$9)*$K32)*if($E32= "Consultant",$H32, $F32 * (1+$I32))*AI32</f>
        <v>0</v>
      </c>
      <c r="DD32" s="65">
        <f t="array" ref="DD32">((index(Setup!$14:$14 ,match(DD$12,Setup!$18:$18,0))=$E$8)*$J32+(index(Setup!$14:$14 ,match(DD$12,Setup!$18:$18,0))=$E$9)*$K32)*if($E32= "Consultant",$H32, $F32 * (1+$I32))*AJ32</f>
        <v>0</v>
      </c>
      <c r="DE32" s="65">
        <f t="array" ref="DE32">((index(Setup!$14:$14 ,match(DE$12,Setup!$18:$18,0))=$E$8)*$J32+(index(Setup!$14:$14 ,match(DE$12,Setup!$18:$18,0))=$E$9)*$K32)*if($E32= "Consultant",$H32, $F32 * (1+$I32))*AK32</f>
        <v>0</v>
      </c>
      <c r="DF32" s="65">
        <f t="array" ref="DF32">((index(Setup!$14:$14 ,match(DF$12,Setup!$18:$18,0))=$E$8)*$J32+(index(Setup!$14:$14 ,match(DF$12,Setup!$18:$18,0))=$E$9)*$K32)*if($E32= "Consultant",$H32, $F32 * (1+$I32))*AL32</f>
        <v>0</v>
      </c>
      <c r="DG32" s="65">
        <f t="array" ref="DG32">((index(Setup!$14:$14 ,match(DG$12,Setup!$18:$18,0))=$E$8)*$J32+(index(Setup!$14:$14 ,match(DG$12,Setup!$18:$18,0))=$E$9)*$K32)*if($E32= "Consultant",$H32, $F32 * (1+$I32))*AM32</f>
        <v>0</v>
      </c>
      <c r="DH32" s="65">
        <f t="array" ref="DH32">((index(Setup!$14:$14 ,match(DH$12,Setup!$18:$18,0))=$E$8)*$J32+(index(Setup!$14:$14 ,match(DH$12,Setup!$18:$18,0))=$E$9)*$K32)*if($E32= "Consultant",$H32, $F32 * (1+$I32))*AN32</f>
        <v>0</v>
      </c>
      <c r="DI32" s="65">
        <f t="array" ref="DI32">((index(Setup!$14:$14 ,match(DI$12,Setup!$18:$18,0))=$E$8)*$J32+(index(Setup!$14:$14 ,match(DI$12,Setup!$18:$18,0))=$E$9)*$K32)*if($E32= "Consultant",$H32, $F32 * (1+$I32))*AO32</f>
        <v>0</v>
      </c>
      <c r="DJ32" s="65">
        <f t="array" ref="DJ32">((index(Setup!$14:$14 ,match(DJ$12,Setup!$18:$18,0))=$E$8)*$J32+(index(Setup!$14:$14 ,match(DJ$12,Setup!$18:$18,0))=$E$9)*$K32)*if($E32= "Consultant",$H32, $F32 * (1+$I32))*AP32</f>
        <v>0</v>
      </c>
      <c r="DK32" s="65">
        <f t="array" ref="DK32">((index(Setup!$14:$14 ,match(DK$12,Setup!$18:$18,0))=$E$8)*$J32+(index(Setup!$14:$14 ,match(DK$12,Setup!$18:$18,0))=$E$9)*$K32)*if($E32= "Consultant",$H32, $F32 * (1+$I32))*AQ32</f>
        <v>0</v>
      </c>
      <c r="DL32" s="65">
        <f t="array" ref="DL32">((index(Setup!$14:$14 ,match(DL$12,Setup!$18:$18,0))=$E$8)*$J32+(index(Setup!$14:$14 ,match(DL$12,Setup!$18:$18,0))=$E$9)*$K32)*if($E32= "Consultant",$H32, $F32 * (1+$I32))*AR32</f>
        <v>0</v>
      </c>
      <c r="DM32" s="65">
        <f t="array" ref="DM32">((index(Setup!$14:$14 ,match(DM$12,Setup!$18:$18,0))=$E$8)*$J32+(index(Setup!$14:$14 ,match(DM$12,Setup!$18:$18,0))=$E$9)*$K32)*if($E32= "Consultant",$H32, $F32 * (1+$I32))*AS32</f>
        <v>0</v>
      </c>
      <c r="DN32" s="65">
        <f t="array" ref="DN32">((index(Setup!$14:$14 ,match(DN$12,Setup!$18:$18,0))=$E$8)*$J32+(index(Setup!$14:$14 ,match(DN$12,Setup!$18:$18,0))=$E$9)*$K32)*if($E32= "Consultant",$H32, $F32 * (1+$I32))*AT32</f>
        <v>0</v>
      </c>
      <c r="DO32" s="65">
        <f t="array" ref="DO32">((index(Setup!$14:$14 ,match(DO$12,Setup!$18:$18,0))=$E$8)*$J32+(index(Setup!$14:$14 ,match(DO$12,Setup!$18:$18,0))=$E$9)*$K32)*if($E32= "Consultant",$H32, $F32 * (1+$I32))*AU32</f>
        <v>0</v>
      </c>
      <c r="DP32" s="65">
        <f t="shared" ref="DP32:EY32" si="81">$G32*L32</f>
        <v>0</v>
      </c>
      <c r="DQ32" s="65">
        <f t="shared" si="81"/>
        <v>0</v>
      </c>
      <c r="DR32" s="65">
        <f t="shared" si="81"/>
        <v>0</v>
      </c>
      <c r="DS32" s="65">
        <f t="shared" si="81"/>
        <v>0</v>
      </c>
      <c r="DT32" s="65">
        <f t="shared" si="81"/>
        <v>0</v>
      </c>
      <c r="DU32" s="65">
        <f t="shared" si="81"/>
        <v>0</v>
      </c>
      <c r="DV32" s="65">
        <f t="shared" si="81"/>
        <v>0</v>
      </c>
      <c r="DW32" s="65">
        <f t="shared" si="81"/>
        <v>0</v>
      </c>
      <c r="DX32" s="65">
        <f t="shared" si="81"/>
        <v>0</v>
      </c>
      <c r="DY32" s="65">
        <f t="shared" si="81"/>
        <v>0</v>
      </c>
      <c r="DZ32" s="65">
        <f t="shared" si="81"/>
        <v>0</v>
      </c>
      <c r="EA32" s="65">
        <f t="shared" si="81"/>
        <v>0</v>
      </c>
      <c r="EB32" s="65">
        <f t="shared" si="81"/>
        <v>0</v>
      </c>
      <c r="EC32" s="65">
        <f t="shared" si="81"/>
        <v>0</v>
      </c>
      <c r="ED32" s="65">
        <f t="shared" si="81"/>
        <v>0</v>
      </c>
      <c r="EE32" s="65">
        <f t="shared" si="81"/>
        <v>0</v>
      </c>
      <c r="EF32" s="65">
        <f t="shared" si="81"/>
        <v>0</v>
      </c>
      <c r="EG32" s="65">
        <f t="shared" si="81"/>
        <v>0</v>
      </c>
      <c r="EH32" s="65">
        <f t="shared" si="81"/>
        <v>0</v>
      </c>
      <c r="EI32" s="65">
        <f t="shared" si="81"/>
        <v>0</v>
      </c>
      <c r="EJ32" s="65">
        <f t="shared" si="81"/>
        <v>0</v>
      </c>
      <c r="EK32" s="65">
        <f t="shared" si="81"/>
        <v>0</v>
      </c>
      <c r="EL32" s="65">
        <f t="shared" si="81"/>
        <v>0</v>
      </c>
      <c r="EM32" s="65">
        <f t="shared" si="81"/>
        <v>0</v>
      </c>
      <c r="EN32" s="65">
        <f t="shared" si="81"/>
        <v>0</v>
      </c>
      <c r="EO32" s="65">
        <f t="shared" si="81"/>
        <v>0</v>
      </c>
      <c r="EP32" s="65">
        <f t="shared" si="81"/>
        <v>0</v>
      </c>
      <c r="EQ32" s="65">
        <f t="shared" si="81"/>
        <v>0</v>
      </c>
      <c r="ER32" s="65">
        <f t="shared" si="81"/>
        <v>0</v>
      </c>
      <c r="ES32" s="65">
        <f t="shared" si="81"/>
        <v>0</v>
      </c>
      <c r="ET32" s="65">
        <f t="shared" si="81"/>
        <v>0</v>
      </c>
      <c r="EU32" s="65">
        <f t="shared" si="81"/>
        <v>0</v>
      </c>
      <c r="EV32" s="65">
        <f t="shared" si="81"/>
        <v>0</v>
      </c>
      <c r="EW32" s="65">
        <f t="shared" si="81"/>
        <v>0</v>
      </c>
      <c r="EX32" s="65">
        <f t="shared" si="81"/>
        <v>0</v>
      </c>
      <c r="EY32" s="65">
        <f t="shared" si="81"/>
        <v>0</v>
      </c>
      <c r="EZ32" s="65">
        <f t="shared" ref="EZ32:GI32" si="82">AV32+CF32+DP32</f>
        <v>0</v>
      </c>
      <c r="FA32" s="65">
        <f t="shared" si="82"/>
        <v>0</v>
      </c>
      <c r="FB32" s="65">
        <f t="shared" si="82"/>
        <v>0</v>
      </c>
      <c r="FC32" s="65">
        <f t="shared" si="82"/>
        <v>0</v>
      </c>
      <c r="FD32" s="65">
        <f t="shared" si="82"/>
        <v>0</v>
      </c>
      <c r="FE32" s="65">
        <f t="shared" si="82"/>
        <v>0</v>
      </c>
      <c r="FF32" s="65">
        <f t="shared" si="82"/>
        <v>0</v>
      </c>
      <c r="FG32" s="65">
        <f t="shared" si="82"/>
        <v>0</v>
      </c>
      <c r="FH32" s="65">
        <f t="shared" si="82"/>
        <v>0</v>
      </c>
      <c r="FI32" s="65">
        <f t="shared" si="82"/>
        <v>0</v>
      </c>
      <c r="FJ32" s="65">
        <f t="shared" si="82"/>
        <v>0</v>
      </c>
      <c r="FK32" s="65">
        <f t="shared" si="82"/>
        <v>0</v>
      </c>
      <c r="FL32" s="65">
        <f t="shared" si="82"/>
        <v>0</v>
      </c>
      <c r="FM32" s="65">
        <f t="shared" si="82"/>
        <v>0</v>
      </c>
      <c r="FN32" s="65">
        <f t="shared" si="82"/>
        <v>0</v>
      </c>
      <c r="FO32" s="65">
        <f t="shared" si="82"/>
        <v>0</v>
      </c>
      <c r="FP32" s="65">
        <f t="shared" si="82"/>
        <v>0</v>
      </c>
      <c r="FQ32" s="65">
        <f t="shared" si="82"/>
        <v>0</v>
      </c>
      <c r="FR32" s="65">
        <f t="shared" si="82"/>
        <v>0</v>
      </c>
      <c r="FS32" s="65">
        <f t="shared" si="82"/>
        <v>0</v>
      </c>
      <c r="FT32" s="65">
        <f t="shared" si="82"/>
        <v>0</v>
      </c>
      <c r="FU32" s="65">
        <f t="shared" si="82"/>
        <v>0</v>
      </c>
      <c r="FV32" s="65">
        <f t="shared" si="82"/>
        <v>0</v>
      </c>
      <c r="FW32" s="65">
        <f t="shared" si="82"/>
        <v>0</v>
      </c>
      <c r="FX32" s="65">
        <f t="shared" si="82"/>
        <v>0</v>
      </c>
      <c r="FY32" s="65">
        <f t="shared" si="82"/>
        <v>0</v>
      </c>
      <c r="FZ32" s="65">
        <f t="shared" si="82"/>
        <v>0</v>
      </c>
      <c r="GA32" s="65">
        <f t="shared" si="82"/>
        <v>0</v>
      </c>
      <c r="GB32" s="65">
        <f t="shared" si="82"/>
        <v>0</v>
      </c>
      <c r="GC32" s="65">
        <f t="shared" si="82"/>
        <v>0</v>
      </c>
      <c r="GD32" s="65">
        <f t="shared" si="82"/>
        <v>0</v>
      </c>
      <c r="GE32" s="65">
        <f t="shared" si="82"/>
        <v>0</v>
      </c>
      <c r="GF32" s="65">
        <f t="shared" si="82"/>
        <v>0</v>
      </c>
      <c r="GG32" s="65">
        <f t="shared" si="82"/>
        <v>0</v>
      </c>
      <c r="GH32" s="65">
        <f t="shared" si="82"/>
        <v>0</v>
      </c>
      <c r="GI32" s="65">
        <f t="shared" si="82"/>
        <v>0</v>
      </c>
      <c r="GJ32" s="65">
        <f t="shared" ref="GJ32:HS32" si="83">(if($E32= "Consultant",$H32, $F32 * (1+$I32))*L32*(12+$J32+$K32)/12)+DP32</f>
        <v>0</v>
      </c>
      <c r="GK32" s="65">
        <f t="shared" si="83"/>
        <v>0</v>
      </c>
      <c r="GL32" s="65">
        <f t="shared" si="83"/>
        <v>0</v>
      </c>
      <c r="GM32" s="65">
        <f t="shared" si="83"/>
        <v>0</v>
      </c>
      <c r="GN32" s="65">
        <f t="shared" si="83"/>
        <v>0</v>
      </c>
      <c r="GO32" s="65">
        <f t="shared" si="83"/>
        <v>0</v>
      </c>
      <c r="GP32" s="65">
        <f t="shared" si="83"/>
        <v>0</v>
      </c>
      <c r="GQ32" s="65">
        <f t="shared" si="83"/>
        <v>0</v>
      </c>
      <c r="GR32" s="65">
        <f t="shared" si="83"/>
        <v>0</v>
      </c>
      <c r="GS32" s="65">
        <f t="shared" si="83"/>
        <v>0</v>
      </c>
      <c r="GT32" s="65">
        <f t="shared" si="83"/>
        <v>0</v>
      </c>
      <c r="GU32" s="65">
        <f t="shared" si="83"/>
        <v>0</v>
      </c>
      <c r="GV32" s="65">
        <f t="shared" si="83"/>
        <v>0</v>
      </c>
      <c r="GW32" s="65">
        <f t="shared" si="83"/>
        <v>0</v>
      </c>
      <c r="GX32" s="65">
        <f t="shared" si="83"/>
        <v>0</v>
      </c>
      <c r="GY32" s="65">
        <f t="shared" si="83"/>
        <v>0</v>
      </c>
      <c r="GZ32" s="65">
        <f t="shared" si="83"/>
        <v>0</v>
      </c>
      <c r="HA32" s="65">
        <f t="shared" si="83"/>
        <v>0</v>
      </c>
      <c r="HB32" s="65">
        <f t="shared" si="83"/>
        <v>0</v>
      </c>
      <c r="HC32" s="65">
        <f t="shared" si="83"/>
        <v>0</v>
      </c>
      <c r="HD32" s="65">
        <f t="shared" si="83"/>
        <v>0</v>
      </c>
      <c r="HE32" s="65">
        <f t="shared" si="83"/>
        <v>0</v>
      </c>
      <c r="HF32" s="65">
        <f t="shared" si="83"/>
        <v>0</v>
      </c>
      <c r="HG32" s="65">
        <f t="shared" si="83"/>
        <v>0</v>
      </c>
      <c r="HH32" s="65">
        <f t="shared" si="83"/>
        <v>0</v>
      </c>
      <c r="HI32" s="65">
        <f t="shared" si="83"/>
        <v>0</v>
      </c>
      <c r="HJ32" s="65">
        <f t="shared" si="83"/>
        <v>0</v>
      </c>
      <c r="HK32" s="65">
        <f t="shared" si="83"/>
        <v>0</v>
      </c>
      <c r="HL32" s="65">
        <f t="shared" si="83"/>
        <v>0</v>
      </c>
      <c r="HM32" s="65">
        <f t="shared" si="83"/>
        <v>0</v>
      </c>
      <c r="HN32" s="65">
        <f t="shared" si="83"/>
        <v>0</v>
      </c>
      <c r="HO32" s="65">
        <f t="shared" si="83"/>
        <v>0</v>
      </c>
      <c r="HP32" s="65">
        <f t="shared" si="83"/>
        <v>0</v>
      </c>
      <c r="HQ32" s="65">
        <f t="shared" si="83"/>
        <v>0</v>
      </c>
      <c r="HR32" s="65">
        <f t="shared" si="83"/>
        <v>0</v>
      </c>
      <c r="HS32" s="65">
        <f t="shared" si="83"/>
        <v>0</v>
      </c>
    </row>
    <row r="33">
      <c r="B33" s="64"/>
      <c r="C33" s="64"/>
      <c r="D33" s="63"/>
      <c r="E33" s="63"/>
      <c r="F33" s="64"/>
      <c r="G33" s="64"/>
      <c r="H33" s="64"/>
      <c r="I33" s="63" t="str">
        <f t="shared" si="5"/>
        <v/>
      </c>
      <c r="J33" s="63" t="str">
        <f t="shared" si="6"/>
        <v/>
      </c>
      <c r="K33" s="63" t="str">
        <f t="shared" si="7"/>
        <v/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5">
        <f t="shared" ref="AV33:CE33" si="84">if($E33= "Consultant",$H33, $F33 * (1+$I33))*L33</f>
        <v>0</v>
      </c>
      <c r="AW33" s="65">
        <f t="shared" si="84"/>
        <v>0</v>
      </c>
      <c r="AX33" s="65">
        <f t="shared" si="84"/>
        <v>0</v>
      </c>
      <c r="AY33" s="65">
        <f t="shared" si="84"/>
        <v>0</v>
      </c>
      <c r="AZ33" s="65">
        <f t="shared" si="84"/>
        <v>0</v>
      </c>
      <c r="BA33" s="65">
        <f t="shared" si="84"/>
        <v>0</v>
      </c>
      <c r="BB33" s="65">
        <f t="shared" si="84"/>
        <v>0</v>
      </c>
      <c r="BC33" s="65">
        <f t="shared" si="84"/>
        <v>0</v>
      </c>
      <c r="BD33" s="65">
        <f t="shared" si="84"/>
        <v>0</v>
      </c>
      <c r="BE33" s="65">
        <f t="shared" si="84"/>
        <v>0</v>
      </c>
      <c r="BF33" s="65">
        <f t="shared" si="84"/>
        <v>0</v>
      </c>
      <c r="BG33" s="65">
        <f t="shared" si="84"/>
        <v>0</v>
      </c>
      <c r="BH33" s="65">
        <f t="shared" si="84"/>
        <v>0</v>
      </c>
      <c r="BI33" s="65">
        <f t="shared" si="84"/>
        <v>0</v>
      </c>
      <c r="BJ33" s="65">
        <f t="shared" si="84"/>
        <v>0</v>
      </c>
      <c r="BK33" s="65">
        <f t="shared" si="84"/>
        <v>0</v>
      </c>
      <c r="BL33" s="65">
        <f t="shared" si="84"/>
        <v>0</v>
      </c>
      <c r="BM33" s="65">
        <f t="shared" si="84"/>
        <v>0</v>
      </c>
      <c r="BN33" s="65">
        <f t="shared" si="84"/>
        <v>0</v>
      </c>
      <c r="BO33" s="65">
        <f t="shared" si="84"/>
        <v>0</v>
      </c>
      <c r="BP33" s="65">
        <f t="shared" si="84"/>
        <v>0</v>
      </c>
      <c r="BQ33" s="65">
        <f t="shared" si="84"/>
        <v>0</v>
      </c>
      <c r="BR33" s="65">
        <f t="shared" si="84"/>
        <v>0</v>
      </c>
      <c r="BS33" s="65">
        <f t="shared" si="84"/>
        <v>0</v>
      </c>
      <c r="BT33" s="65">
        <f t="shared" si="84"/>
        <v>0</v>
      </c>
      <c r="BU33" s="65">
        <f t="shared" si="84"/>
        <v>0</v>
      </c>
      <c r="BV33" s="65">
        <f t="shared" si="84"/>
        <v>0</v>
      </c>
      <c r="BW33" s="65">
        <f t="shared" si="84"/>
        <v>0</v>
      </c>
      <c r="BX33" s="65">
        <f t="shared" si="84"/>
        <v>0</v>
      </c>
      <c r="BY33" s="65">
        <f t="shared" si="84"/>
        <v>0</v>
      </c>
      <c r="BZ33" s="65">
        <f t="shared" si="84"/>
        <v>0</v>
      </c>
      <c r="CA33" s="65">
        <f t="shared" si="84"/>
        <v>0</v>
      </c>
      <c r="CB33" s="65">
        <f t="shared" si="84"/>
        <v>0</v>
      </c>
      <c r="CC33" s="65">
        <f t="shared" si="84"/>
        <v>0</v>
      </c>
      <c r="CD33" s="65">
        <f t="shared" si="84"/>
        <v>0</v>
      </c>
      <c r="CE33" s="65">
        <f t="shared" si="84"/>
        <v>0</v>
      </c>
      <c r="CF33" s="65">
        <f t="array" ref="CF33">((index(Setup!$14:$14 ,match(CF$12,Setup!$18:$18,0))=$E$8)*$J33+(index(Setup!$14:$14 ,match(CF$12,Setup!$18:$18,0))=$E$9)*$K33)*if($E33= "Consultant",$H33, $F33 * (1+$I33))*L33</f>
        <v>0</v>
      </c>
      <c r="CG33" s="65">
        <f t="array" ref="CG33">((index(Setup!$14:$14 ,match(CG$12,Setup!$18:$18,0))=$E$8)*$J33+(index(Setup!$14:$14 ,match(CG$12,Setup!$18:$18,0))=$E$9)*$K33)*if($E33= "Consultant",$H33, $F33 * (1+$I33))*M33</f>
        <v>0</v>
      </c>
      <c r="CH33" s="65">
        <f t="array" ref="CH33">((index(Setup!$14:$14 ,match(CH$12,Setup!$18:$18,0))=$E$8)*$J33+(index(Setup!$14:$14 ,match(CH$12,Setup!$18:$18,0))=$E$9)*$K33)*if($E33= "Consultant",$H33, $F33 * (1+$I33))*N33</f>
        <v>0</v>
      </c>
      <c r="CI33" s="65">
        <f t="array" ref="CI33">((index(Setup!$14:$14 ,match(CI$12,Setup!$18:$18,0))=$E$8)*$J33+(index(Setup!$14:$14 ,match(CI$12,Setup!$18:$18,0))=$E$9)*$K33)*if($E33= "Consultant",$H33, $F33 * (1+$I33))*O33</f>
        <v>0</v>
      </c>
      <c r="CJ33" s="65">
        <f t="array" ref="CJ33">((index(Setup!$14:$14 ,match(CJ$12,Setup!$18:$18,0))=$E$8)*$J33+(index(Setup!$14:$14 ,match(CJ$12,Setup!$18:$18,0))=$E$9)*$K33)*if($E33= "Consultant",$H33, $F33 * (1+$I33))*P33</f>
        <v>0</v>
      </c>
      <c r="CK33" s="65">
        <f t="array" ref="CK33">((index(Setup!$14:$14 ,match(CK$12,Setup!$18:$18,0))=$E$8)*$J33+(index(Setup!$14:$14 ,match(CK$12,Setup!$18:$18,0))=$E$9)*$K33)*if($E33= "Consultant",$H33, $F33 * (1+$I33))*Q33</f>
        <v>0</v>
      </c>
      <c r="CL33" s="65">
        <f t="array" ref="CL33">((index(Setup!$14:$14 ,match(CL$12,Setup!$18:$18,0))=$E$8)*$J33+(index(Setup!$14:$14 ,match(CL$12,Setup!$18:$18,0))=$E$9)*$K33)*if($E33= "Consultant",$H33, $F33 * (1+$I33))*R33</f>
        <v>0</v>
      </c>
      <c r="CM33" s="65">
        <f t="array" ref="CM33">((index(Setup!$14:$14 ,match(CM$12,Setup!$18:$18,0))=$E$8)*$J33+(index(Setup!$14:$14 ,match(CM$12,Setup!$18:$18,0))=$E$9)*$K33)*if($E33= "Consultant",$H33, $F33 * (1+$I33))*S33</f>
        <v>0</v>
      </c>
      <c r="CN33" s="65">
        <f t="array" ref="CN33">((index(Setup!$14:$14 ,match(CN$12,Setup!$18:$18,0))=$E$8)*$J33+(index(Setup!$14:$14 ,match(CN$12,Setup!$18:$18,0))=$E$9)*$K33)*if($E33= "Consultant",$H33, $F33 * (1+$I33))*T33</f>
        <v>0</v>
      </c>
      <c r="CO33" s="65">
        <f t="array" ref="CO33">((index(Setup!$14:$14 ,match(CO$12,Setup!$18:$18,0))=$E$8)*$J33+(index(Setup!$14:$14 ,match(CO$12,Setup!$18:$18,0))=$E$9)*$K33)*if($E33= "Consultant",$H33, $F33 * (1+$I33))*U33</f>
        <v>0</v>
      </c>
      <c r="CP33" s="65">
        <f t="array" ref="CP33">((index(Setup!$14:$14 ,match(CP$12,Setup!$18:$18,0))=$E$8)*$J33+(index(Setup!$14:$14 ,match(CP$12,Setup!$18:$18,0))=$E$9)*$K33)*if($E33= "Consultant",$H33, $F33 * (1+$I33))*V33</f>
        <v>0</v>
      </c>
      <c r="CQ33" s="65">
        <f t="array" ref="CQ33">((index(Setup!$14:$14 ,match(CQ$12,Setup!$18:$18,0))=$E$8)*$J33+(index(Setup!$14:$14 ,match(CQ$12,Setup!$18:$18,0))=$E$9)*$K33)*if($E33= "Consultant",$H33, $F33 * (1+$I33))*W33</f>
        <v>0</v>
      </c>
      <c r="CR33" s="65">
        <f t="array" ref="CR33">((index(Setup!$14:$14 ,match(CR$12,Setup!$18:$18,0))=$E$8)*$J33+(index(Setup!$14:$14 ,match(CR$12,Setup!$18:$18,0))=$E$9)*$K33)*if($E33= "Consultant",$H33, $F33 * (1+$I33))*X33</f>
        <v>0</v>
      </c>
      <c r="CS33" s="65">
        <f t="array" ref="CS33">((index(Setup!$14:$14 ,match(CS$12,Setup!$18:$18,0))=$E$8)*$J33+(index(Setup!$14:$14 ,match(CS$12,Setup!$18:$18,0))=$E$9)*$K33)*if($E33= "Consultant",$H33, $F33 * (1+$I33))*Y33</f>
        <v>0</v>
      </c>
      <c r="CT33" s="65">
        <f t="array" ref="CT33">((index(Setup!$14:$14 ,match(CT$12,Setup!$18:$18,0))=$E$8)*$J33+(index(Setup!$14:$14 ,match(CT$12,Setup!$18:$18,0))=$E$9)*$K33)*if($E33= "Consultant",$H33, $F33 * (1+$I33))*Z33</f>
        <v>0</v>
      </c>
      <c r="CU33" s="65">
        <f t="array" ref="CU33">((index(Setup!$14:$14 ,match(CU$12,Setup!$18:$18,0))=$E$8)*$J33+(index(Setup!$14:$14 ,match(CU$12,Setup!$18:$18,0))=$E$9)*$K33)*if($E33= "Consultant",$H33, $F33 * (1+$I33))*AA33</f>
        <v>0</v>
      </c>
      <c r="CV33" s="65">
        <f t="array" ref="CV33">((index(Setup!$14:$14 ,match(CV$12,Setup!$18:$18,0))=$E$8)*$J33+(index(Setup!$14:$14 ,match(CV$12,Setup!$18:$18,0))=$E$9)*$K33)*if($E33= "Consultant",$H33, $F33 * (1+$I33))*AB33</f>
        <v>0</v>
      </c>
      <c r="CW33" s="65">
        <f t="array" ref="CW33">((index(Setup!$14:$14 ,match(CW$12,Setup!$18:$18,0))=$E$8)*$J33+(index(Setup!$14:$14 ,match(CW$12,Setup!$18:$18,0))=$E$9)*$K33)*if($E33= "Consultant",$H33, $F33 * (1+$I33))*AC33</f>
        <v>0</v>
      </c>
      <c r="CX33" s="65">
        <f t="array" ref="CX33">((index(Setup!$14:$14 ,match(CX$12,Setup!$18:$18,0))=$E$8)*$J33+(index(Setup!$14:$14 ,match(CX$12,Setup!$18:$18,0))=$E$9)*$K33)*if($E33= "Consultant",$H33, $F33 * (1+$I33))*AD33</f>
        <v>0</v>
      </c>
      <c r="CY33" s="65">
        <f t="array" ref="CY33">((index(Setup!$14:$14 ,match(CY$12,Setup!$18:$18,0))=$E$8)*$J33+(index(Setup!$14:$14 ,match(CY$12,Setup!$18:$18,0))=$E$9)*$K33)*if($E33= "Consultant",$H33, $F33 * (1+$I33))*AE33</f>
        <v>0</v>
      </c>
      <c r="CZ33" s="65">
        <f t="array" ref="CZ33">((index(Setup!$14:$14 ,match(CZ$12,Setup!$18:$18,0))=$E$8)*$J33+(index(Setup!$14:$14 ,match(CZ$12,Setup!$18:$18,0))=$E$9)*$K33)*if($E33= "Consultant",$H33, $F33 * (1+$I33))*AF33</f>
        <v>0</v>
      </c>
      <c r="DA33" s="65">
        <f t="array" ref="DA33">((index(Setup!$14:$14 ,match(DA$12,Setup!$18:$18,0))=$E$8)*$J33+(index(Setup!$14:$14 ,match(DA$12,Setup!$18:$18,0))=$E$9)*$K33)*if($E33= "Consultant",$H33, $F33 * (1+$I33))*AG33</f>
        <v>0</v>
      </c>
      <c r="DB33" s="65">
        <f t="array" ref="DB33">((index(Setup!$14:$14 ,match(DB$12,Setup!$18:$18,0))=$E$8)*$J33+(index(Setup!$14:$14 ,match(DB$12,Setup!$18:$18,0))=$E$9)*$K33)*if($E33= "Consultant",$H33, $F33 * (1+$I33))*AH33</f>
        <v>0</v>
      </c>
      <c r="DC33" s="65">
        <f t="array" ref="DC33">((index(Setup!$14:$14 ,match(DC$12,Setup!$18:$18,0))=$E$8)*$J33+(index(Setup!$14:$14 ,match(DC$12,Setup!$18:$18,0))=$E$9)*$K33)*if($E33= "Consultant",$H33, $F33 * (1+$I33))*AI33</f>
        <v>0</v>
      </c>
      <c r="DD33" s="65">
        <f t="array" ref="DD33">((index(Setup!$14:$14 ,match(DD$12,Setup!$18:$18,0))=$E$8)*$J33+(index(Setup!$14:$14 ,match(DD$12,Setup!$18:$18,0))=$E$9)*$K33)*if($E33= "Consultant",$H33, $F33 * (1+$I33))*AJ33</f>
        <v>0</v>
      </c>
      <c r="DE33" s="65">
        <f t="array" ref="DE33">((index(Setup!$14:$14 ,match(DE$12,Setup!$18:$18,0))=$E$8)*$J33+(index(Setup!$14:$14 ,match(DE$12,Setup!$18:$18,0))=$E$9)*$K33)*if($E33= "Consultant",$H33, $F33 * (1+$I33))*AK33</f>
        <v>0</v>
      </c>
      <c r="DF33" s="65">
        <f t="array" ref="DF33">((index(Setup!$14:$14 ,match(DF$12,Setup!$18:$18,0))=$E$8)*$J33+(index(Setup!$14:$14 ,match(DF$12,Setup!$18:$18,0))=$E$9)*$K33)*if($E33= "Consultant",$H33, $F33 * (1+$I33))*AL33</f>
        <v>0</v>
      </c>
      <c r="DG33" s="65">
        <f t="array" ref="DG33">((index(Setup!$14:$14 ,match(DG$12,Setup!$18:$18,0))=$E$8)*$J33+(index(Setup!$14:$14 ,match(DG$12,Setup!$18:$18,0))=$E$9)*$K33)*if($E33= "Consultant",$H33, $F33 * (1+$I33))*AM33</f>
        <v>0</v>
      </c>
      <c r="DH33" s="65">
        <f t="array" ref="DH33">((index(Setup!$14:$14 ,match(DH$12,Setup!$18:$18,0))=$E$8)*$J33+(index(Setup!$14:$14 ,match(DH$12,Setup!$18:$18,0))=$E$9)*$K33)*if($E33= "Consultant",$H33, $F33 * (1+$I33))*AN33</f>
        <v>0</v>
      </c>
      <c r="DI33" s="65">
        <f t="array" ref="DI33">((index(Setup!$14:$14 ,match(DI$12,Setup!$18:$18,0))=$E$8)*$J33+(index(Setup!$14:$14 ,match(DI$12,Setup!$18:$18,0))=$E$9)*$K33)*if($E33= "Consultant",$H33, $F33 * (1+$I33))*AO33</f>
        <v>0</v>
      </c>
      <c r="DJ33" s="65">
        <f t="array" ref="DJ33">((index(Setup!$14:$14 ,match(DJ$12,Setup!$18:$18,0))=$E$8)*$J33+(index(Setup!$14:$14 ,match(DJ$12,Setup!$18:$18,0))=$E$9)*$K33)*if($E33= "Consultant",$H33, $F33 * (1+$I33))*AP33</f>
        <v>0</v>
      </c>
      <c r="DK33" s="65">
        <f t="array" ref="DK33">((index(Setup!$14:$14 ,match(DK$12,Setup!$18:$18,0))=$E$8)*$J33+(index(Setup!$14:$14 ,match(DK$12,Setup!$18:$18,0))=$E$9)*$K33)*if($E33= "Consultant",$H33, $F33 * (1+$I33))*AQ33</f>
        <v>0</v>
      </c>
      <c r="DL33" s="65">
        <f t="array" ref="DL33">((index(Setup!$14:$14 ,match(DL$12,Setup!$18:$18,0))=$E$8)*$J33+(index(Setup!$14:$14 ,match(DL$12,Setup!$18:$18,0))=$E$9)*$K33)*if($E33= "Consultant",$H33, $F33 * (1+$I33))*AR33</f>
        <v>0</v>
      </c>
      <c r="DM33" s="65">
        <f t="array" ref="DM33">((index(Setup!$14:$14 ,match(DM$12,Setup!$18:$18,0))=$E$8)*$J33+(index(Setup!$14:$14 ,match(DM$12,Setup!$18:$18,0))=$E$9)*$K33)*if($E33= "Consultant",$H33, $F33 * (1+$I33))*AS33</f>
        <v>0</v>
      </c>
      <c r="DN33" s="65">
        <f t="array" ref="DN33">((index(Setup!$14:$14 ,match(DN$12,Setup!$18:$18,0))=$E$8)*$J33+(index(Setup!$14:$14 ,match(DN$12,Setup!$18:$18,0))=$E$9)*$K33)*if($E33= "Consultant",$H33, $F33 * (1+$I33))*AT33</f>
        <v>0</v>
      </c>
      <c r="DO33" s="65">
        <f t="array" ref="DO33">((index(Setup!$14:$14 ,match(DO$12,Setup!$18:$18,0))=$E$8)*$J33+(index(Setup!$14:$14 ,match(DO$12,Setup!$18:$18,0))=$E$9)*$K33)*if($E33= "Consultant",$H33, $F33 * (1+$I33))*AU33</f>
        <v>0</v>
      </c>
      <c r="DP33" s="65">
        <f t="shared" ref="DP33:EY33" si="85">$G33*L33</f>
        <v>0</v>
      </c>
      <c r="DQ33" s="65">
        <f t="shared" si="85"/>
        <v>0</v>
      </c>
      <c r="DR33" s="65">
        <f t="shared" si="85"/>
        <v>0</v>
      </c>
      <c r="DS33" s="65">
        <f t="shared" si="85"/>
        <v>0</v>
      </c>
      <c r="DT33" s="65">
        <f t="shared" si="85"/>
        <v>0</v>
      </c>
      <c r="DU33" s="65">
        <f t="shared" si="85"/>
        <v>0</v>
      </c>
      <c r="DV33" s="65">
        <f t="shared" si="85"/>
        <v>0</v>
      </c>
      <c r="DW33" s="65">
        <f t="shared" si="85"/>
        <v>0</v>
      </c>
      <c r="DX33" s="65">
        <f t="shared" si="85"/>
        <v>0</v>
      </c>
      <c r="DY33" s="65">
        <f t="shared" si="85"/>
        <v>0</v>
      </c>
      <c r="DZ33" s="65">
        <f t="shared" si="85"/>
        <v>0</v>
      </c>
      <c r="EA33" s="65">
        <f t="shared" si="85"/>
        <v>0</v>
      </c>
      <c r="EB33" s="65">
        <f t="shared" si="85"/>
        <v>0</v>
      </c>
      <c r="EC33" s="65">
        <f t="shared" si="85"/>
        <v>0</v>
      </c>
      <c r="ED33" s="65">
        <f t="shared" si="85"/>
        <v>0</v>
      </c>
      <c r="EE33" s="65">
        <f t="shared" si="85"/>
        <v>0</v>
      </c>
      <c r="EF33" s="65">
        <f t="shared" si="85"/>
        <v>0</v>
      </c>
      <c r="EG33" s="65">
        <f t="shared" si="85"/>
        <v>0</v>
      </c>
      <c r="EH33" s="65">
        <f t="shared" si="85"/>
        <v>0</v>
      </c>
      <c r="EI33" s="65">
        <f t="shared" si="85"/>
        <v>0</v>
      </c>
      <c r="EJ33" s="65">
        <f t="shared" si="85"/>
        <v>0</v>
      </c>
      <c r="EK33" s="65">
        <f t="shared" si="85"/>
        <v>0</v>
      </c>
      <c r="EL33" s="65">
        <f t="shared" si="85"/>
        <v>0</v>
      </c>
      <c r="EM33" s="65">
        <f t="shared" si="85"/>
        <v>0</v>
      </c>
      <c r="EN33" s="65">
        <f t="shared" si="85"/>
        <v>0</v>
      </c>
      <c r="EO33" s="65">
        <f t="shared" si="85"/>
        <v>0</v>
      </c>
      <c r="EP33" s="65">
        <f t="shared" si="85"/>
        <v>0</v>
      </c>
      <c r="EQ33" s="65">
        <f t="shared" si="85"/>
        <v>0</v>
      </c>
      <c r="ER33" s="65">
        <f t="shared" si="85"/>
        <v>0</v>
      </c>
      <c r="ES33" s="65">
        <f t="shared" si="85"/>
        <v>0</v>
      </c>
      <c r="ET33" s="65">
        <f t="shared" si="85"/>
        <v>0</v>
      </c>
      <c r="EU33" s="65">
        <f t="shared" si="85"/>
        <v>0</v>
      </c>
      <c r="EV33" s="65">
        <f t="shared" si="85"/>
        <v>0</v>
      </c>
      <c r="EW33" s="65">
        <f t="shared" si="85"/>
        <v>0</v>
      </c>
      <c r="EX33" s="65">
        <f t="shared" si="85"/>
        <v>0</v>
      </c>
      <c r="EY33" s="65">
        <f t="shared" si="85"/>
        <v>0</v>
      </c>
      <c r="EZ33" s="65">
        <f t="shared" ref="EZ33:GI33" si="86">AV33+CF33+DP33</f>
        <v>0</v>
      </c>
      <c r="FA33" s="65">
        <f t="shared" si="86"/>
        <v>0</v>
      </c>
      <c r="FB33" s="65">
        <f t="shared" si="86"/>
        <v>0</v>
      </c>
      <c r="FC33" s="65">
        <f t="shared" si="86"/>
        <v>0</v>
      </c>
      <c r="FD33" s="65">
        <f t="shared" si="86"/>
        <v>0</v>
      </c>
      <c r="FE33" s="65">
        <f t="shared" si="86"/>
        <v>0</v>
      </c>
      <c r="FF33" s="65">
        <f t="shared" si="86"/>
        <v>0</v>
      </c>
      <c r="FG33" s="65">
        <f t="shared" si="86"/>
        <v>0</v>
      </c>
      <c r="FH33" s="65">
        <f t="shared" si="86"/>
        <v>0</v>
      </c>
      <c r="FI33" s="65">
        <f t="shared" si="86"/>
        <v>0</v>
      </c>
      <c r="FJ33" s="65">
        <f t="shared" si="86"/>
        <v>0</v>
      </c>
      <c r="FK33" s="65">
        <f t="shared" si="86"/>
        <v>0</v>
      </c>
      <c r="FL33" s="65">
        <f t="shared" si="86"/>
        <v>0</v>
      </c>
      <c r="FM33" s="65">
        <f t="shared" si="86"/>
        <v>0</v>
      </c>
      <c r="FN33" s="65">
        <f t="shared" si="86"/>
        <v>0</v>
      </c>
      <c r="FO33" s="65">
        <f t="shared" si="86"/>
        <v>0</v>
      </c>
      <c r="FP33" s="65">
        <f t="shared" si="86"/>
        <v>0</v>
      </c>
      <c r="FQ33" s="65">
        <f t="shared" si="86"/>
        <v>0</v>
      </c>
      <c r="FR33" s="65">
        <f t="shared" si="86"/>
        <v>0</v>
      </c>
      <c r="FS33" s="65">
        <f t="shared" si="86"/>
        <v>0</v>
      </c>
      <c r="FT33" s="65">
        <f t="shared" si="86"/>
        <v>0</v>
      </c>
      <c r="FU33" s="65">
        <f t="shared" si="86"/>
        <v>0</v>
      </c>
      <c r="FV33" s="65">
        <f t="shared" si="86"/>
        <v>0</v>
      </c>
      <c r="FW33" s="65">
        <f t="shared" si="86"/>
        <v>0</v>
      </c>
      <c r="FX33" s="65">
        <f t="shared" si="86"/>
        <v>0</v>
      </c>
      <c r="FY33" s="65">
        <f t="shared" si="86"/>
        <v>0</v>
      </c>
      <c r="FZ33" s="65">
        <f t="shared" si="86"/>
        <v>0</v>
      </c>
      <c r="GA33" s="65">
        <f t="shared" si="86"/>
        <v>0</v>
      </c>
      <c r="GB33" s="65">
        <f t="shared" si="86"/>
        <v>0</v>
      </c>
      <c r="GC33" s="65">
        <f t="shared" si="86"/>
        <v>0</v>
      </c>
      <c r="GD33" s="65">
        <f t="shared" si="86"/>
        <v>0</v>
      </c>
      <c r="GE33" s="65">
        <f t="shared" si="86"/>
        <v>0</v>
      </c>
      <c r="GF33" s="65">
        <f t="shared" si="86"/>
        <v>0</v>
      </c>
      <c r="GG33" s="65">
        <f t="shared" si="86"/>
        <v>0</v>
      </c>
      <c r="GH33" s="65">
        <f t="shared" si="86"/>
        <v>0</v>
      </c>
      <c r="GI33" s="65">
        <f t="shared" si="86"/>
        <v>0</v>
      </c>
      <c r="GJ33" s="65">
        <f t="shared" ref="GJ33:HS33" si="87">(if($E33= "Consultant",$H33, $F33 * (1+$I33))*L33*(12+$J33+$K33)/12)+DP33</f>
        <v>0</v>
      </c>
      <c r="GK33" s="65">
        <f t="shared" si="87"/>
        <v>0</v>
      </c>
      <c r="GL33" s="65">
        <f t="shared" si="87"/>
        <v>0</v>
      </c>
      <c r="GM33" s="65">
        <f t="shared" si="87"/>
        <v>0</v>
      </c>
      <c r="GN33" s="65">
        <f t="shared" si="87"/>
        <v>0</v>
      </c>
      <c r="GO33" s="65">
        <f t="shared" si="87"/>
        <v>0</v>
      </c>
      <c r="GP33" s="65">
        <f t="shared" si="87"/>
        <v>0</v>
      </c>
      <c r="GQ33" s="65">
        <f t="shared" si="87"/>
        <v>0</v>
      </c>
      <c r="GR33" s="65">
        <f t="shared" si="87"/>
        <v>0</v>
      </c>
      <c r="GS33" s="65">
        <f t="shared" si="87"/>
        <v>0</v>
      </c>
      <c r="GT33" s="65">
        <f t="shared" si="87"/>
        <v>0</v>
      </c>
      <c r="GU33" s="65">
        <f t="shared" si="87"/>
        <v>0</v>
      </c>
      <c r="GV33" s="65">
        <f t="shared" si="87"/>
        <v>0</v>
      </c>
      <c r="GW33" s="65">
        <f t="shared" si="87"/>
        <v>0</v>
      </c>
      <c r="GX33" s="65">
        <f t="shared" si="87"/>
        <v>0</v>
      </c>
      <c r="GY33" s="65">
        <f t="shared" si="87"/>
        <v>0</v>
      </c>
      <c r="GZ33" s="65">
        <f t="shared" si="87"/>
        <v>0</v>
      </c>
      <c r="HA33" s="65">
        <f t="shared" si="87"/>
        <v>0</v>
      </c>
      <c r="HB33" s="65">
        <f t="shared" si="87"/>
        <v>0</v>
      </c>
      <c r="HC33" s="65">
        <f t="shared" si="87"/>
        <v>0</v>
      </c>
      <c r="HD33" s="65">
        <f t="shared" si="87"/>
        <v>0</v>
      </c>
      <c r="HE33" s="65">
        <f t="shared" si="87"/>
        <v>0</v>
      </c>
      <c r="HF33" s="65">
        <f t="shared" si="87"/>
        <v>0</v>
      </c>
      <c r="HG33" s="65">
        <f t="shared" si="87"/>
        <v>0</v>
      </c>
      <c r="HH33" s="65">
        <f t="shared" si="87"/>
        <v>0</v>
      </c>
      <c r="HI33" s="65">
        <f t="shared" si="87"/>
        <v>0</v>
      </c>
      <c r="HJ33" s="65">
        <f t="shared" si="87"/>
        <v>0</v>
      </c>
      <c r="HK33" s="65">
        <f t="shared" si="87"/>
        <v>0</v>
      </c>
      <c r="HL33" s="65">
        <f t="shared" si="87"/>
        <v>0</v>
      </c>
      <c r="HM33" s="65">
        <f t="shared" si="87"/>
        <v>0</v>
      </c>
      <c r="HN33" s="65">
        <f t="shared" si="87"/>
        <v>0</v>
      </c>
      <c r="HO33" s="65">
        <f t="shared" si="87"/>
        <v>0</v>
      </c>
      <c r="HP33" s="65">
        <f t="shared" si="87"/>
        <v>0</v>
      </c>
      <c r="HQ33" s="65">
        <f t="shared" si="87"/>
        <v>0</v>
      </c>
      <c r="HR33" s="65">
        <f t="shared" si="87"/>
        <v>0</v>
      </c>
      <c r="HS33" s="65">
        <f t="shared" si="87"/>
        <v>0</v>
      </c>
    </row>
    <row r="34">
      <c r="B34" s="64"/>
      <c r="C34" s="64"/>
      <c r="D34" s="63"/>
      <c r="E34" s="63"/>
      <c r="F34" s="64"/>
      <c r="G34" s="64"/>
      <c r="H34" s="64"/>
      <c r="I34" s="63" t="str">
        <f t="shared" si="5"/>
        <v/>
      </c>
      <c r="J34" s="63" t="str">
        <f t="shared" si="6"/>
        <v/>
      </c>
      <c r="K34" s="63" t="str">
        <f t="shared" si="7"/>
        <v/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5">
        <f t="shared" ref="AV34:CE34" si="88">if($E34= "Consultant",$H34, $F34 * (1+$I34))*L34</f>
        <v>0</v>
      </c>
      <c r="AW34" s="65">
        <f t="shared" si="88"/>
        <v>0</v>
      </c>
      <c r="AX34" s="65">
        <f t="shared" si="88"/>
        <v>0</v>
      </c>
      <c r="AY34" s="65">
        <f t="shared" si="88"/>
        <v>0</v>
      </c>
      <c r="AZ34" s="65">
        <f t="shared" si="88"/>
        <v>0</v>
      </c>
      <c r="BA34" s="65">
        <f t="shared" si="88"/>
        <v>0</v>
      </c>
      <c r="BB34" s="65">
        <f t="shared" si="88"/>
        <v>0</v>
      </c>
      <c r="BC34" s="65">
        <f t="shared" si="88"/>
        <v>0</v>
      </c>
      <c r="BD34" s="65">
        <f t="shared" si="88"/>
        <v>0</v>
      </c>
      <c r="BE34" s="65">
        <f t="shared" si="88"/>
        <v>0</v>
      </c>
      <c r="BF34" s="65">
        <f t="shared" si="88"/>
        <v>0</v>
      </c>
      <c r="BG34" s="65">
        <f t="shared" si="88"/>
        <v>0</v>
      </c>
      <c r="BH34" s="65">
        <f t="shared" si="88"/>
        <v>0</v>
      </c>
      <c r="BI34" s="65">
        <f t="shared" si="88"/>
        <v>0</v>
      </c>
      <c r="BJ34" s="65">
        <f t="shared" si="88"/>
        <v>0</v>
      </c>
      <c r="BK34" s="65">
        <f t="shared" si="88"/>
        <v>0</v>
      </c>
      <c r="BL34" s="65">
        <f t="shared" si="88"/>
        <v>0</v>
      </c>
      <c r="BM34" s="65">
        <f t="shared" si="88"/>
        <v>0</v>
      </c>
      <c r="BN34" s="65">
        <f t="shared" si="88"/>
        <v>0</v>
      </c>
      <c r="BO34" s="65">
        <f t="shared" si="88"/>
        <v>0</v>
      </c>
      <c r="BP34" s="65">
        <f t="shared" si="88"/>
        <v>0</v>
      </c>
      <c r="BQ34" s="65">
        <f t="shared" si="88"/>
        <v>0</v>
      </c>
      <c r="BR34" s="65">
        <f t="shared" si="88"/>
        <v>0</v>
      </c>
      <c r="BS34" s="65">
        <f t="shared" si="88"/>
        <v>0</v>
      </c>
      <c r="BT34" s="65">
        <f t="shared" si="88"/>
        <v>0</v>
      </c>
      <c r="BU34" s="65">
        <f t="shared" si="88"/>
        <v>0</v>
      </c>
      <c r="BV34" s="65">
        <f t="shared" si="88"/>
        <v>0</v>
      </c>
      <c r="BW34" s="65">
        <f t="shared" si="88"/>
        <v>0</v>
      </c>
      <c r="BX34" s="65">
        <f t="shared" si="88"/>
        <v>0</v>
      </c>
      <c r="BY34" s="65">
        <f t="shared" si="88"/>
        <v>0</v>
      </c>
      <c r="BZ34" s="65">
        <f t="shared" si="88"/>
        <v>0</v>
      </c>
      <c r="CA34" s="65">
        <f t="shared" si="88"/>
        <v>0</v>
      </c>
      <c r="CB34" s="65">
        <f t="shared" si="88"/>
        <v>0</v>
      </c>
      <c r="CC34" s="65">
        <f t="shared" si="88"/>
        <v>0</v>
      </c>
      <c r="CD34" s="65">
        <f t="shared" si="88"/>
        <v>0</v>
      </c>
      <c r="CE34" s="65">
        <f t="shared" si="88"/>
        <v>0</v>
      </c>
      <c r="CF34" s="65">
        <f t="array" ref="CF34">((index(Setup!$14:$14 ,match(CF$12,Setup!$18:$18,0))=$E$8)*$J34+(index(Setup!$14:$14 ,match(CF$12,Setup!$18:$18,0))=$E$9)*$K34)*if($E34= "Consultant",$H34, $F34 * (1+$I34))*L34</f>
        <v>0</v>
      </c>
      <c r="CG34" s="65">
        <f t="array" ref="CG34">((index(Setup!$14:$14 ,match(CG$12,Setup!$18:$18,0))=$E$8)*$J34+(index(Setup!$14:$14 ,match(CG$12,Setup!$18:$18,0))=$E$9)*$K34)*if($E34= "Consultant",$H34, $F34 * (1+$I34))*M34</f>
        <v>0</v>
      </c>
      <c r="CH34" s="65">
        <f t="array" ref="CH34">((index(Setup!$14:$14 ,match(CH$12,Setup!$18:$18,0))=$E$8)*$J34+(index(Setup!$14:$14 ,match(CH$12,Setup!$18:$18,0))=$E$9)*$K34)*if($E34= "Consultant",$H34, $F34 * (1+$I34))*N34</f>
        <v>0</v>
      </c>
      <c r="CI34" s="65">
        <f t="array" ref="CI34">((index(Setup!$14:$14 ,match(CI$12,Setup!$18:$18,0))=$E$8)*$J34+(index(Setup!$14:$14 ,match(CI$12,Setup!$18:$18,0))=$E$9)*$K34)*if($E34= "Consultant",$H34, $F34 * (1+$I34))*O34</f>
        <v>0</v>
      </c>
      <c r="CJ34" s="65">
        <f t="array" ref="CJ34">((index(Setup!$14:$14 ,match(CJ$12,Setup!$18:$18,0))=$E$8)*$J34+(index(Setup!$14:$14 ,match(CJ$12,Setup!$18:$18,0))=$E$9)*$K34)*if($E34= "Consultant",$H34, $F34 * (1+$I34))*P34</f>
        <v>0</v>
      </c>
      <c r="CK34" s="65">
        <f t="array" ref="CK34">((index(Setup!$14:$14 ,match(CK$12,Setup!$18:$18,0))=$E$8)*$J34+(index(Setup!$14:$14 ,match(CK$12,Setup!$18:$18,0))=$E$9)*$K34)*if($E34= "Consultant",$H34, $F34 * (1+$I34))*Q34</f>
        <v>0</v>
      </c>
      <c r="CL34" s="65">
        <f t="array" ref="CL34">((index(Setup!$14:$14 ,match(CL$12,Setup!$18:$18,0))=$E$8)*$J34+(index(Setup!$14:$14 ,match(CL$12,Setup!$18:$18,0))=$E$9)*$K34)*if($E34= "Consultant",$H34, $F34 * (1+$I34))*R34</f>
        <v>0</v>
      </c>
      <c r="CM34" s="65">
        <f t="array" ref="CM34">((index(Setup!$14:$14 ,match(CM$12,Setup!$18:$18,0))=$E$8)*$J34+(index(Setup!$14:$14 ,match(CM$12,Setup!$18:$18,0))=$E$9)*$K34)*if($E34= "Consultant",$H34, $F34 * (1+$I34))*S34</f>
        <v>0</v>
      </c>
      <c r="CN34" s="65">
        <f t="array" ref="CN34">((index(Setup!$14:$14 ,match(CN$12,Setup!$18:$18,0))=$E$8)*$J34+(index(Setup!$14:$14 ,match(CN$12,Setup!$18:$18,0))=$E$9)*$K34)*if($E34= "Consultant",$H34, $F34 * (1+$I34))*T34</f>
        <v>0</v>
      </c>
      <c r="CO34" s="65">
        <f t="array" ref="CO34">((index(Setup!$14:$14 ,match(CO$12,Setup!$18:$18,0))=$E$8)*$J34+(index(Setup!$14:$14 ,match(CO$12,Setup!$18:$18,0))=$E$9)*$K34)*if($E34= "Consultant",$H34, $F34 * (1+$I34))*U34</f>
        <v>0</v>
      </c>
      <c r="CP34" s="65">
        <f t="array" ref="CP34">((index(Setup!$14:$14 ,match(CP$12,Setup!$18:$18,0))=$E$8)*$J34+(index(Setup!$14:$14 ,match(CP$12,Setup!$18:$18,0))=$E$9)*$K34)*if($E34= "Consultant",$H34, $F34 * (1+$I34))*V34</f>
        <v>0</v>
      </c>
      <c r="CQ34" s="65">
        <f t="array" ref="CQ34">((index(Setup!$14:$14 ,match(CQ$12,Setup!$18:$18,0))=$E$8)*$J34+(index(Setup!$14:$14 ,match(CQ$12,Setup!$18:$18,0))=$E$9)*$K34)*if($E34= "Consultant",$H34, $F34 * (1+$I34))*W34</f>
        <v>0</v>
      </c>
      <c r="CR34" s="65">
        <f t="array" ref="CR34">((index(Setup!$14:$14 ,match(CR$12,Setup!$18:$18,0))=$E$8)*$J34+(index(Setup!$14:$14 ,match(CR$12,Setup!$18:$18,0))=$E$9)*$K34)*if($E34= "Consultant",$H34, $F34 * (1+$I34))*X34</f>
        <v>0</v>
      </c>
      <c r="CS34" s="65">
        <f t="array" ref="CS34">((index(Setup!$14:$14 ,match(CS$12,Setup!$18:$18,0))=$E$8)*$J34+(index(Setup!$14:$14 ,match(CS$12,Setup!$18:$18,0))=$E$9)*$K34)*if($E34= "Consultant",$H34, $F34 * (1+$I34))*Y34</f>
        <v>0</v>
      </c>
      <c r="CT34" s="65">
        <f t="array" ref="CT34">((index(Setup!$14:$14 ,match(CT$12,Setup!$18:$18,0))=$E$8)*$J34+(index(Setup!$14:$14 ,match(CT$12,Setup!$18:$18,0))=$E$9)*$K34)*if($E34= "Consultant",$H34, $F34 * (1+$I34))*Z34</f>
        <v>0</v>
      </c>
      <c r="CU34" s="65">
        <f t="array" ref="CU34">((index(Setup!$14:$14 ,match(CU$12,Setup!$18:$18,0))=$E$8)*$J34+(index(Setup!$14:$14 ,match(CU$12,Setup!$18:$18,0))=$E$9)*$K34)*if($E34= "Consultant",$H34, $F34 * (1+$I34))*AA34</f>
        <v>0</v>
      </c>
      <c r="CV34" s="65">
        <f t="array" ref="CV34">((index(Setup!$14:$14 ,match(CV$12,Setup!$18:$18,0))=$E$8)*$J34+(index(Setup!$14:$14 ,match(CV$12,Setup!$18:$18,0))=$E$9)*$K34)*if($E34= "Consultant",$H34, $F34 * (1+$I34))*AB34</f>
        <v>0</v>
      </c>
      <c r="CW34" s="65">
        <f t="array" ref="CW34">((index(Setup!$14:$14 ,match(CW$12,Setup!$18:$18,0))=$E$8)*$J34+(index(Setup!$14:$14 ,match(CW$12,Setup!$18:$18,0))=$E$9)*$K34)*if($E34= "Consultant",$H34, $F34 * (1+$I34))*AC34</f>
        <v>0</v>
      </c>
      <c r="CX34" s="65">
        <f t="array" ref="CX34">((index(Setup!$14:$14 ,match(CX$12,Setup!$18:$18,0))=$E$8)*$J34+(index(Setup!$14:$14 ,match(CX$12,Setup!$18:$18,0))=$E$9)*$K34)*if($E34= "Consultant",$H34, $F34 * (1+$I34))*AD34</f>
        <v>0</v>
      </c>
      <c r="CY34" s="65">
        <f t="array" ref="CY34">((index(Setup!$14:$14 ,match(CY$12,Setup!$18:$18,0))=$E$8)*$J34+(index(Setup!$14:$14 ,match(CY$12,Setup!$18:$18,0))=$E$9)*$K34)*if($E34= "Consultant",$H34, $F34 * (1+$I34))*AE34</f>
        <v>0</v>
      </c>
      <c r="CZ34" s="65">
        <f t="array" ref="CZ34">((index(Setup!$14:$14 ,match(CZ$12,Setup!$18:$18,0))=$E$8)*$J34+(index(Setup!$14:$14 ,match(CZ$12,Setup!$18:$18,0))=$E$9)*$K34)*if($E34= "Consultant",$H34, $F34 * (1+$I34))*AF34</f>
        <v>0</v>
      </c>
      <c r="DA34" s="65">
        <f t="array" ref="DA34">((index(Setup!$14:$14 ,match(DA$12,Setup!$18:$18,0))=$E$8)*$J34+(index(Setup!$14:$14 ,match(DA$12,Setup!$18:$18,0))=$E$9)*$K34)*if($E34= "Consultant",$H34, $F34 * (1+$I34))*AG34</f>
        <v>0</v>
      </c>
      <c r="DB34" s="65">
        <f t="array" ref="DB34">((index(Setup!$14:$14 ,match(DB$12,Setup!$18:$18,0))=$E$8)*$J34+(index(Setup!$14:$14 ,match(DB$12,Setup!$18:$18,0))=$E$9)*$K34)*if($E34= "Consultant",$H34, $F34 * (1+$I34))*AH34</f>
        <v>0</v>
      </c>
      <c r="DC34" s="65">
        <f t="array" ref="DC34">((index(Setup!$14:$14 ,match(DC$12,Setup!$18:$18,0))=$E$8)*$J34+(index(Setup!$14:$14 ,match(DC$12,Setup!$18:$18,0))=$E$9)*$K34)*if($E34= "Consultant",$H34, $F34 * (1+$I34))*AI34</f>
        <v>0</v>
      </c>
      <c r="DD34" s="65">
        <f t="array" ref="DD34">((index(Setup!$14:$14 ,match(DD$12,Setup!$18:$18,0))=$E$8)*$J34+(index(Setup!$14:$14 ,match(DD$12,Setup!$18:$18,0))=$E$9)*$K34)*if($E34= "Consultant",$H34, $F34 * (1+$I34))*AJ34</f>
        <v>0</v>
      </c>
      <c r="DE34" s="65">
        <f t="array" ref="DE34">((index(Setup!$14:$14 ,match(DE$12,Setup!$18:$18,0))=$E$8)*$J34+(index(Setup!$14:$14 ,match(DE$12,Setup!$18:$18,0))=$E$9)*$K34)*if($E34= "Consultant",$H34, $F34 * (1+$I34))*AK34</f>
        <v>0</v>
      </c>
      <c r="DF34" s="65">
        <f t="array" ref="DF34">((index(Setup!$14:$14 ,match(DF$12,Setup!$18:$18,0))=$E$8)*$J34+(index(Setup!$14:$14 ,match(DF$12,Setup!$18:$18,0))=$E$9)*$K34)*if($E34= "Consultant",$H34, $F34 * (1+$I34))*AL34</f>
        <v>0</v>
      </c>
      <c r="DG34" s="65">
        <f t="array" ref="DG34">((index(Setup!$14:$14 ,match(DG$12,Setup!$18:$18,0))=$E$8)*$J34+(index(Setup!$14:$14 ,match(DG$12,Setup!$18:$18,0))=$E$9)*$K34)*if($E34= "Consultant",$H34, $F34 * (1+$I34))*AM34</f>
        <v>0</v>
      </c>
      <c r="DH34" s="65">
        <f t="array" ref="DH34">((index(Setup!$14:$14 ,match(DH$12,Setup!$18:$18,0))=$E$8)*$J34+(index(Setup!$14:$14 ,match(DH$12,Setup!$18:$18,0))=$E$9)*$K34)*if($E34= "Consultant",$H34, $F34 * (1+$I34))*AN34</f>
        <v>0</v>
      </c>
      <c r="DI34" s="65">
        <f t="array" ref="DI34">((index(Setup!$14:$14 ,match(DI$12,Setup!$18:$18,0))=$E$8)*$J34+(index(Setup!$14:$14 ,match(DI$12,Setup!$18:$18,0))=$E$9)*$K34)*if($E34= "Consultant",$H34, $F34 * (1+$I34))*AO34</f>
        <v>0</v>
      </c>
      <c r="DJ34" s="65">
        <f t="array" ref="DJ34">((index(Setup!$14:$14 ,match(DJ$12,Setup!$18:$18,0))=$E$8)*$J34+(index(Setup!$14:$14 ,match(DJ$12,Setup!$18:$18,0))=$E$9)*$K34)*if($E34= "Consultant",$H34, $F34 * (1+$I34))*AP34</f>
        <v>0</v>
      </c>
      <c r="DK34" s="65">
        <f t="array" ref="DK34">((index(Setup!$14:$14 ,match(DK$12,Setup!$18:$18,0))=$E$8)*$J34+(index(Setup!$14:$14 ,match(DK$12,Setup!$18:$18,0))=$E$9)*$K34)*if($E34= "Consultant",$H34, $F34 * (1+$I34))*AQ34</f>
        <v>0</v>
      </c>
      <c r="DL34" s="65">
        <f t="array" ref="DL34">((index(Setup!$14:$14 ,match(DL$12,Setup!$18:$18,0))=$E$8)*$J34+(index(Setup!$14:$14 ,match(DL$12,Setup!$18:$18,0))=$E$9)*$K34)*if($E34= "Consultant",$H34, $F34 * (1+$I34))*AR34</f>
        <v>0</v>
      </c>
      <c r="DM34" s="65">
        <f t="array" ref="DM34">((index(Setup!$14:$14 ,match(DM$12,Setup!$18:$18,0))=$E$8)*$J34+(index(Setup!$14:$14 ,match(DM$12,Setup!$18:$18,0))=$E$9)*$K34)*if($E34= "Consultant",$H34, $F34 * (1+$I34))*AS34</f>
        <v>0</v>
      </c>
      <c r="DN34" s="65">
        <f t="array" ref="DN34">((index(Setup!$14:$14 ,match(DN$12,Setup!$18:$18,0))=$E$8)*$J34+(index(Setup!$14:$14 ,match(DN$12,Setup!$18:$18,0))=$E$9)*$K34)*if($E34= "Consultant",$H34, $F34 * (1+$I34))*AT34</f>
        <v>0</v>
      </c>
      <c r="DO34" s="65">
        <f t="array" ref="DO34">((index(Setup!$14:$14 ,match(DO$12,Setup!$18:$18,0))=$E$8)*$J34+(index(Setup!$14:$14 ,match(DO$12,Setup!$18:$18,0))=$E$9)*$K34)*if($E34= "Consultant",$H34, $F34 * (1+$I34))*AU34</f>
        <v>0</v>
      </c>
      <c r="DP34" s="65">
        <f t="shared" ref="DP34:EY34" si="89">$G34*L34</f>
        <v>0</v>
      </c>
      <c r="DQ34" s="65">
        <f t="shared" si="89"/>
        <v>0</v>
      </c>
      <c r="DR34" s="65">
        <f t="shared" si="89"/>
        <v>0</v>
      </c>
      <c r="DS34" s="65">
        <f t="shared" si="89"/>
        <v>0</v>
      </c>
      <c r="DT34" s="65">
        <f t="shared" si="89"/>
        <v>0</v>
      </c>
      <c r="DU34" s="65">
        <f t="shared" si="89"/>
        <v>0</v>
      </c>
      <c r="DV34" s="65">
        <f t="shared" si="89"/>
        <v>0</v>
      </c>
      <c r="DW34" s="65">
        <f t="shared" si="89"/>
        <v>0</v>
      </c>
      <c r="DX34" s="65">
        <f t="shared" si="89"/>
        <v>0</v>
      </c>
      <c r="DY34" s="65">
        <f t="shared" si="89"/>
        <v>0</v>
      </c>
      <c r="DZ34" s="65">
        <f t="shared" si="89"/>
        <v>0</v>
      </c>
      <c r="EA34" s="65">
        <f t="shared" si="89"/>
        <v>0</v>
      </c>
      <c r="EB34" s="65">
        <f t="shared" si="89"/>
        <v>0</v>
      </c>
      <c r="EC34" s="65">
        <f t="shared" si="89"/>
        <v>0</v>
      </c>
      <c r="ED34" s="65">
        <f t="shared" si="89"/>
        <v>0</v>
      </c>
      <c r="EE34" s="65">
        <f t="shared" si="89"/>
        <v>0</v>
      </c>
      <c r="EF34" s="65">
        <f t="shared" si="89"/>
        <v>0</v>
      </c>
      <c r="EG34" s="65">
        <f t="shared" si="89"/>
        <v>0</v>
      </c>
      <c r="EH34" s="65">
        <f t="shared" si="89"/>
        <v>0</v>
      </c>
      <c r="EI34" s="65">
        <f t="shared" si="89"/>
        <v>0</v>
      </c>
      <c r="EJ34" s="65">
        <f t="shared" si="89"/>
        <v>0</v>
      </c>
      <c r="EK34" s="65">
        <f t="shared" si="89"/>
        <v>0</v>
      </c>
      <c r="EL34" s="65">
        <f t="shared" si="89"/>
        <v>0</v>
      </c>
      <c r="EM34" s="65">
        <f t="shared" si="89"/>
        <v>0</v>
      </c>
      <c r="EN34" s="65">
        <f t="shared" si="89"/>
        <v>0</v>
      </c>
      <c r="EO34" s="65">
        <f t="shared" si="89"/>
        <v>0</v>
      </c>
      <c r="EP34" s="65">
        <f t="shared" si="89"/>
        <v>0</v>
      </c>
      <c r="EQ34" s="65">
        <f t="shared" si="89"/>
        <v>0</v>
      </c>
      <c r="ER34" s="65">
        <f t="shared" si="89"/>
        <v>0</v>
      </c>
      <c r="ES34" s="65">
        <f t="shared" si="89"/>
        <v>0</v>
      </c>
      <c r="ET34" s="65">
        <f t="shared" si="89"/>
        <v>0</v>
      </c>
      <c r="EU34" s="65">
        <f t="shared" si="89"/>
        <v>0</v>
      </c>
      <c r="EV34" s="65">
        <f t="shared" si="89"/>
        <v>0</v>
      </c>
      <c r="EW34" s="65">
        <f t="shared" si="89"/>
        <v>0</v>
      </c>
      <c r="EX34" s="65">
        <f t="shared" si="89"/>
        <v>0</v>
      </c>
      <c r="EY34" s="65">
        <f t="shared" si="89"/>
        <v>0</v>
      </c>
      <c r="EZ34" s="65">
        <f t="shared" ref="EZ34:GI34" si="90">AV34+CF34+DP34</f>
        <v>0</v>
      </c>
      <c r="FA34" s="65">
        <f t="shared" si="90"/>
        <v>0</v>
      </c>
      <c r="FB34" s="65">
        <f t="shared" si="90"/>
        <v>0</v>
      </c>
      <c r="FC34" s="65">
        <f t="shared" si="90"/>
        <v>0</v>
      </c>
      <c r="FD34" s="65">
        <f t="shared" si="90"/>
        <v>0</v>
      </c>
      <c r="FE34" s="65">
        <f t="shared" si="90"/>
        <v>0</v>
      </c>
      <c r="FF34" s="65">
        <f t="shared" si="90"/>
        <v>0</v>
      </c>
      <c r="FG34" s="65">
        <f t="shared" si="90"/>
        <v>0</v>
      </c>
      <c r="FH34" s="65">
        <f t="shared" si="90"/>
        <v>0</v>
      </c>
      <c r="FI34" s="65">
        <f t="shared" si="90"/>
        <v>0</v>
      </c>
      <c r="FJ34" s="65">
        <f t="shared" si="90"/>
        <v>0</v>
      </c>
      <c r="FK34" s="65">
        <f t="shared" si="90"/>
        <v>0</v>
      </c>
      <c r="FL34" s="65">
        <f t="shared" si="90"/>
        <v>0</v>
      </c>
      <c r="FM34" s="65">
        <f t="shared" si="90"/>
        <v>0</v>
      </c>
      <c r="FN34" s="65">
        <f t="shared" si="90"/>
        <v>0</v>
      </c>
      <c r="FO34" s="65">
        <f t="shared" si="90"/>
        <v>0</v>
      </c>
      <c r="FP34" s="65">
        <f t="shared" si="90"/>
        <v>0</v>
      </c>
      <c r="FQ34" s="65">
        <f t="shared" si="90"/>
        <v>0</v>
      </c>
      <c r="FR34" s="65">
        <f t="shared" si="90"/>
        <v>0</v>
      </c>
      <c r="FS34" s="65">
        <f t="shared" si="90"/>
        <v>0</v>
      </c>
      <c r="FT34" s="65">
        <f t="shared" si="90"/>
        <v>0</v>
      </c>
      <c r="FU34" s="65">
        <f t="shared" si="90"/>
        <v>0</v>
      </c>
      <c r="FV34" s="65">
        <f t="shared" si="90"/>
        <v>0</v>
      </c>
      <c r="FW34" s="65">
        <f t="shared" si="90"/>
        <v>0</v>
      </c>
      <c r="FX34" s="65">
        <f t="shared" si="90"/>
        <v>0</v>
      </c>
      <c r="FY34" s="65">
        <f t="shared" si="90"/>
        <v>0</v>
      </c>
      <c r="FZ34" s="65">
        <f t="shared" si="90"/>
        <v>0</v>
      </c>
      <c r="GA34" s="65">
        <f t="shared" si="90"/>
        <v>0</v>
      </c>
      <c r="GB34" s="65">
        <f t="shared" si="90"/>
        <v>0</v>
      </c>
      <c r="GC34" s="65">
        <f t="shared" si="90"/>
        <v>0</v>
      </c>
      <c r="GD34" s="65">
        <f t="shared" si="90"/>
        <v>0</v>
      </c>
      <c r="GE34" s="65">
        <f t="shared" si="90"/>
        <v>0</v>
      </c>
      <c r="GF34" s="65">
        <f t="shared" si="90"/>
        <v>0</v>
      </c>
      <c r="GG34" s="65">
        <f t="shared" si="90"/>
        <v>0</v>
      </c>
      <c r="GH34" s="65">
        <f t="shared" si="90"/>
        <v>0</v>
      </c>
      <c r="GI34" s="65">
        <f t="shared" si="90"/>
        <v>0</v>
      </c>
      <c r="GJ34" s="65">
        <f t="shared" ref="GJ34:HS34" si="91">(if($E34= "Consultant",$H34, $F34 * (1+$I34))*L34*(12+$J34+$K34)/12)+DP34</f>
        <v>0</v>
      </c>
      <c r="GK34" s="65">
        <f t="shared" si="91"/>
        <v>0</v>
      </c>
      <c r="GL34" s="65">
        <f t="shared" si="91"/>
        <v>0</v>
      </c>
      <c r="GM34" s="65">
        <f t="shared" si="91"/>
        <v>0</v>
      </c>
      <c r="GN34" s="65">
        <f t="shared" si="91"/>
        <v>0</v>
      </c>
      <c r="GO34" s="65">
        <f t="shared" si="91"/>
        <v>0</v>
      </c>
      <c r="GP34" s="65">
        <f t="shared" si="91"/>
        <v>0</v>
      </c>
      <c r="GQ34" s="65">
        <f t="shared" si="91"/>
        <v>0</v>
      </c>
      <c r="GR34" s="65">
        <f t="shared" si="91"/>
        <v>0</v>
      </c>
      <c r="GS34" s="65">
        <f t="shared" si="91"/>
        <v>0</v>
      </c>
      <c r="GT34" s="65">
        <f t="shared" si="91"/>
        <v>0</v>
      </c>
      <c r="GU34" s="65">
        <f t="shared" si="91"/>
        <v>0</v>
      </c>
      <c r="GV34" s="65">
        <f t="shared" si="91"/>
        <v>0</v>
      </c>
      <c r="GW34" s="65">
        <f t="shared" si="91"/>
        <v>0</v>
      </c>
      <c r="GX34" s="65">
        <f t="shared" si="91"/>
        <v>0</v>
      </c>
      <c r="GY34" s="65">
        <f t="shared" si="91"/>
        <v>0</v>
      </c>
      <c r="GZ34" s="65">
        <f t="shared" si="91"/>
        <v>0</v>
      </c>
      <c r="HA34" s="65">
        <f t="shared" si="91"/>
        <v>0</v>
      </c>
      <c r="HB34" s="65">
        <f t="shared" si="91"/>
        <v>0</v>
      </c>
      <c r="HC34" s="65">
        <f t="shared" si="91"/>
        <v>0</v>
      </c>
      <c r="HD34" s="65">
        <f t="shared" si="91"/>
        <v>0</v>
      </c>
      <c r="HE34" s="65">
        <f t="shared" si="91"/>
        <v>0</v>
      </c>
      <c r="HF34" s="65">
        <f t="shared" si="91"/>
        <v>0</v>
      </c>
      <c r="HG34" s="65">
        <f t="shared" si="91"/>
        <v>0</v>
      </c>
      <c r="HH34" s="65">
        <f t="shared" si="91"/>
        <v>0</v>
      </c>
      <c r="HI34" s="65">
        <f t="shared" si="91"/>
        <v>0</v>
      </c>
      <c r="HJ34" s="65">
        <f t="shared" si="91"/>
        <v>0</v>
      </c>
      <c r="HK34" s="65">
        <f t="shared" si="91"/>
        <v>0</v>
      </c>
      <c r="HL34" s="65">
        <f t="shared" si="91"/>
        <v>0</v>
      </c>
      <c r="HM34" s="65">
        <f t="shared" si="91"/>
        <v>0</v>
      </c>
      <c r="HN34" s="65">
        <f t="shared" si="91"/>
        <v>0</v>
      </c>
      <c r="HO34" s="65">
        <f t="shared" si="91"/>
        <v>0</v>
      </c>
      <c r="HP34" s="65">
        <f t="shared" si="91"/>
        <v>0</v>
      </c>
      <c r="HQ34" s="65">
        <f t="shared" si="91"/>
        <v>0</v>
      </c>
      <c r="HR34" s="65">
        <f t="shared" si="91"/>
        <v>0</v>
      </c>
      <c r="HS34" s="65">
        <f t="shared" si="91"/>
        <v>0</v>
      </c>
    </row>
    <row r="35">
      <c r="B35" s="64"/>
      <c r="C35" s="64"/>
      <c r="D35" s="63"/>
      <c r="E35" s="63"/>
      <c r="F35" s="64"/>
      <c r="G35" s="64"/>
      <c r="H35" s="64"/>
      <c r="I35" s="63" t="str">
        <f t="shared" si="5"/>
        <v/>
      </c>
      <c r="J35" s="63" t="str">
        <f t="shared" si="6"/>
        <v/>
      </c>
      <c r="K35" s="63" t="str">
        <f t="shared" si="7"/>
        <v/>
      </c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5">
        <f t="shared" ref="AV35:CE35" si="92">if($E35= "Consultant",$H35, $F35 * (1+$I35))*L35</f>
        <v>0</v>
      </c>
      <c r="AW35" s="65">
        <f t="shared" si="92"/>
        <v>0</v>
      </c>
      <c r="AX35" s="65">
        <f t="shared" si="92"/>
        <v>0</v>
      </c>
      <c r="AY35" s="65">
        <f t="shared" si="92"/>
        <v>0</v>
      </c>
      <c r="AZ35" s="65">
        <f t="shared" si="92"/>
        <v>0</v>
      </c>
      <c r="BA35" s="65">
        <f t="shared" si="92"/>
        <v>0</v>
      </c>
      <c r="BB35" s="65">
        <f t="shared" si="92"/>
        <v>0</v>
      </c>
      <c r="BC35" s="65">
        <f t="shared" si="92"/>
        <v>0</v>
      </c>
      <c r="BD35" s="65">
        <f t="shared" si="92"/>
        <v>0</v>
      </c>
      <c r="BE35" s="65">
        <f t="shared" si="92"/>
        <v>0</v>
      </c>
      <c r="BF35" s="65">
        <f t="shared" si="92"/>
        <v>0</v>
      </c>
      <c r="BG35" s="65">
        <f t="shared" si="92"/>
        <v>0</v>
      </c>
      <c r="BH35" s="65">
        <f t="shared" si="92"/>
        <v>0</v>
      </c>
      <c r="BI35" s="65">
        <f t="shared" si="92"/>
        <v>0</v>
      </c>
      <c r="BJ35" s="65">
        <f t="shared" si="92"/>
        <v>0</v>
      </c>
      <c r="BK35" s="65">
        <f t="shared" si="92"/>
        <v>0</v>
      </c>
      <c r="BL35" s="65">
        <f t="shared" si="92"/>
        <v>0</v>
      </c>
      <c r="BM35" s="65">
        <f t="shared" si="92"/>
        <v>0</v>
      </c>
      <c r="BN35" s="65">
        <f t="shared" si="92"/>
        <v>0</v>
      </c>
      <c r="BO35" s="65">
        <f t="shared" si="92"/>
        <v>0</v>
      </c>
      <c r="BP35" s="65">
        <f t="shared" si="92"/>
        <v>0</v>
      </c>
      <c r="BQ35" s="65">
        <f t="shared" si="92"/>
        <v>0</v>
      </c>
      <c r="BR35" s="65">
        <f t="shared" si="92"/>
        <v>0</v>
      </c>
      <c r="BS35" s="65">
        <f t="shared" si="92"/>
        <v>0</v>
      </c>
      <c r="BT35" s="65">
        <f t="shared" si="92"/>
        <v>0</v>
      </c>
      <c r="BU35" s="65">
        <f t="shared" si="92"/>
        <v>0</v>
      </c>
      <c r="BV35" s="65">
        <f t="shared" si="92"/>
        <v>0</v>
      </c>
      <c r="BW35" s="65">
        <f t="shared" si="92"/>
        <v>0</v>
      </c>
      <c r="BX35" s="65">
        <f t="shared" si="92"/>
        <v>0</v>
      </c>
      <c r="BY35" s="65">
        <f t="shared" si="92"/>
        <v>0</v>
      </c>
      <c r="BZ35" s="65">
        <f t="shared" si="92"/>
        <v>0</v>
      </c>
      <c r="CA35" s="65">
        <f t="shared" si="92"/>
        <v>0</v>
      </c>
      <c r="CB35" s="65">
        <f t="shared" si="92"/>
        <v>0</v>
      </c>
      <c r="CC35" s="65">
        <f t="shared" si="92"/>
        <v>0</v>
      </c>
      <c r="CD35" s="65">
        <f t="shared" si="92"/>
        <v>0</v>
      </c>
      <c r="CE35" s="65">
        <f t="shared" si="92"/>
        <v>0</v>
      </c>
      <c r="CF35" s="65">
        <f t="array" ref="CF35">((index(Setup!$14:$14 ,match(CF$12,Setup!$18:$18,0))=$E$8)*$J35+(index(Setup!$14:$14 ,match(CF$12,Setup!$18:$18,0))=$E$9)*$K35)*if($E35= "Consultant",$H35, $F35 * (1+$I35))*L35</f>
        <v>0</v>
      </c>
      <c r="CG35" s="65">
        <f t="array" ref="CG35">((index(Setup!$14:$14 ,match(CG$12,Setup!$18:$18,0))=$E$8)*$J35+(index(Setup!$14:$14 ,match(CG$12,Setup!$18:$18,0))=$E$9)*$K35)*if($E35= "Consultant",$H35, $F35 * (1+$I35))*M35</f>
        <v>0</v>
      </c>
      <c r="CH35" s="65">
        <f t="array" ref="CH35">((index(Setup!$14:$14 ,match(CH$12,Setup!$18:$18,0))=$E$8)*$J35+(index(Setup!$14:$14 ,match(CH$12,Setup!$18:$18,0))=$E$9)*$K35)*if($E35= "Consultant",$H35, $F35 * (1+$I35))*N35</f>
        <v>0</v>
      </c>
      <c r="CI35" s="65">
        <f t="array" ref="CI35">((index(Setup!$14:$14 ,match(CI$12,Setup!$18:$18,0))=$E$8)*$J35+(index(Setup!$14:$14 ,match(CI$12,Setup!$18:$18,0))=$E$9)*$K35)*if($E35= "Consultant",$H35, $F35 * (1+$I35))*O35</f>
        <v>0</v>
      </c>
      <c r="CJ35" s="65">
        <f t="array" ref="CJ35">((index(Setup!$14:$14 ,match(CJ$12,Setup!$18:$18,0))=$E$8)*$J35+(index(Setup!$14:$14 ,match(CJ$12,Setup!$18:$18,0))=$E$9)*$K35)*if($E35= "Consultant",$H35, $F35 * (1+$I35))*P35</f>
        <v>0</v>
      </c>
      <c r="CK35" s="65">
        <f t="array" ref="CK35">((index(Setup!$14:$14 ,match(CK$12,Setup!$18:$18,0))=$E$8)*$J35+(index(Setup!$14:$14 ,match(CK$12,Setup!$18:$18,0))=$E$9)*$K35)*if($E35= "Consultant",$H35, $F35 * (1+$I35))*Q35</f>
        <v>0</v>
      </c>
      <c r="CL35" s="65">
        <f t="array" ref="CL35">((index(Setup!$14:$14 ,match(CL$12,Setup!$18:$18,0))=$E$8)*$J35+(index(Setup!$14:$14 ,match(CL$12,Setup!$18:$18,0))=$E$9)*$K35)*if($E35= "Consultant",$H35, $F35 * (1+$I35))*R35</f>
        <v>0</v>
      </c>
      <c r="CM35" s="65">
        <f t="array" ref="CM35">((index(Setup!$14:$14 ,match(CM$12,Setup!$18:$18,0))=$E$8)*$J35+(index(Setup!$14:$14 ,match(CM$12,Setup!$18:$18,0))=$E$9)*$K35)*if($E35= "Consultant",$H35, $F35 * (1+$I35))*S35</f>
        <v>0</v>
      </c>
      <c r="CN35" s="65">
        <f t="array" ref="CN35">((index(Setup!$14:$14 ,match(CN$12,Setup!$18:$18,0))=$E$8)*$J35+(index(Setup!$14:$14 ,match(CN$12,Setup!$18:$18,0))=$E$9)*$K35)*if($E35= "Consultant",$H35, $F35 * (1+$I35))*T35</f>
        <v>0</v>
      </c>
      <c r="CO35" s="65">
        <f t="array" ref="CO35">((index(Setup!$14:$14 ,match(CO$12,Setup!$18:$18,0))=$E$8)*$J35+(index(Setup!$14:$14 ,match(CO$12,Setup!$18:$18,0))=$E$9)*$K35)*if($E35= "Consultant",$H35, $F35 * (1+$I35))*U35</f>
        <v>0</v>
      </c>
      <c r="CP35" s="65">
        <f t="array" ref="CP35">((index(Setup!$14:$14 ,match(CP$12,Setup!$18:$18,0))=$E$8)*$J35+(index(Setup!$14:$14 ,match(CP$12,Setup!$18:$18,0))=$E$9)*$K35)*if($E35= "Consultant",$H35, $F35 * (1+$I35))*V35</f>
        <v>0</v>
      </c>
      <c r="CQ35" s="65">
        <f t="array" ref="CQ35">((index(Setup!$14:$14 ,match(CQ$12,Setup!$18:$18,0))=$E$8)*$J35+(index(Setup!$14:$14 ,match(CQ$12,Setup!$18:$18,0))=$E$9)*$K35)*if($E35= "Consultant",$H35, $F35 * (1+$I35))*W35</f>
        <v>0</v>
      </c>
      <c r="CR35" s="65">
        <f t="array" ref="CR35">((index(Setup!$14:$14 ,match(CR$12,Setup!$18:$18,0))=$E$8)*$J35+(index(Setup!$14:$14 ,match(CR$12,Setup!$18:$18,0))=$E$9)*$K35)*if($E35= "Consultant",$H35, $F35 * (1+$I35))*X35</f>
        <v>0</v>
      </c>
      <c r="CS35" s="65">
        <f t="array" ref="CS35">((index(Setup!$14:$14 ,match(CS$12,Setup!$18:$18,0))=$E$8)*$J35+(index(Setup!$14:$14 ,match(CS$12,Setup!$18:$18,0))=$E$9)*$K35)*if($E35= "Consultant",$H35, $F35 * (1+$I35))*Y35</f>
        <v>0</v>
      </c>
      <c r="CT35" s="65">
        <f t="array" ref="CT35">((index(Setup!$14:$14 ,match(CT$12,Setup!$18:$18,0))=$E$8)*$J35+(index(Setup!$14:$14 ,match(CT$12,Setup!$18:$18,0))=$E$9)*$K35)*if($E35= "Consultant",$H35, $F35 * (1+$I35))*Z35</f>
        <v>0</v>
      </c>
      <c r="CU35" s="65">
        <f t="array" ref="CU35">((index(Setup!$14:$14 ,match(CU$12,Setup!$18:$18,0))=$E$8)*$J35+(index(Setup!$14:$14 ,match(CU$12,Setup!$18:$18,0))=$E$9)*$K35)*if($E35= "Consultant",$H35, $F35 * (1+$I35))*AA35</f>
        <v>0</v>
      </c>
      <c r="CV35" s="65">
        <f t="array" ref="CV35">((index(Setup!$14:$14 ,match(CV$12,Setup!$18:$18,0))=$E$8)*$J35+(index(Setup!$14:$14 ,match(CV$12,Setup!$18:$18,0))=$E$9)*$K35)*if($E35= "Consultant",$H35, $F35 * (1+$I35))*AB35</f>
        <v>0</v>
      </c>
      <c r="CW35" s="65">
        <f t="array" ref="CW35">((index(Setup!$14:$14 ,match(CW$12,Setup!$18:$18,0))=$E$8)*$J35+(index(Setup!$14:$14 ,match(CW$12,Setup!$18:$18,0))=$E$9)*$K35)*if($E35= "Consultant",$H35, $F35 * (1+$I35))*AC35</f>
        <v>0</v>
      </c>
      <c r="CX35" s="65">
        <f t="array" ref="CX35">((index(Setup!$14:$14 ,match(CX$12,Setup!$18:$18,0))=$E$8)*$J35+(index(Setup!$14:$14 ,match(CX$12,Setup!$18:$18,0))=$E$9)*$K35)*if($E35= "Consultant",$H35, $F35 * (1+$I35))*AD35</f>
        <v>0</v>
      </c>
      <c r="CY35" s="65">
        <f t="array" ref="CY35">((index(Setup!$14:$14 ,match(CY$12,Setup!$18:$18,0))=$E$8)*$J35+(index(Setup!$14:$14 ,match(CY$12,Setup!$18:$18,0))=$E$9)*$K35)*if($E35= "Consultant",$H35, $F35 * (1+$I35))*AE35</f>
        <v>0</v>
      </c>
      <c r="CZ35" s="65">
        <f t="array" ref="CZ35">((index(Setup!$14:$14 ,match(CZ$12,Setup!$18:$18,0))=$E$8)*$J35+(index(Setup!$14:$14 ,match(CZ$12,Setup!$18:$18,0))=$E$9)*$K35)*if($E35= "Consultant",$H35, $F35 * (1+$I35))*AF35</f>
        <v>0</v>
      </c>
      <c r="DA35" s="65">
        <f t="array" ref="DA35">((index(Setup!$14:$14 ,match(DA$12,Setup!$18:$18,0))=$E$8)*$J35+(index(Setup!$14:$14 ,match(DA$12,Setup!$18:$18,0))=$E$9)*$K35)*if($E35= "Consultant",$H35, $F35 * (1+$I35))*AG35</f>
        <v>0</v>
      </c>
      <c r="DB35" s="65">
        <f t="array" ref="DB35">((index(Setup!$14:$14 ,match(DB$12,Setup!$18:$18,0))=$E$8)*$J35+(index(Setup!$14:$14 ,match(DB$12,Setup!$18:$18,0))=$E$9)*$K35)*if($E35= "Consultant",$H35, $F35 * (1+$I35))*AH35</f>
        <v>0</v>
      </c>
      <c r="DC35" s="65">
        <f t="array" ref="DC35">((index(Setup!$14:$14 ,match(DC$12,Setup!$18:$18,0))=$E$8)*$J35+(index(Setup!$14:$14 ,match(DC$12,Setup!$18:$18,0))=$E$9)*$K35)*if($E35= "Consultant",$H35, $F35 * (1+$I35))*AI35</f>
        <v>0</v>
      </c>
      <c r="DD35" s="65">
        <f t="array" ref="DD35">((index(Setup!$14:$14 ,match(DD$12,Setup!$18:$18,0))=$E$8)*$J35+(index(Setup!$14:$14 ,match(DD$12,Setup!$18:$18,0))=$E$9)*$K35)*if($E35= "Consultant",$H35, $F35 * (1+$I35))*AJ35</f>
        <v>0</v>
      </c>
      <c r="DE35" s="65">
        <f t="array" ref="DE35">((index(Setup!$14:$14 ,match(DE$12,Setup!$18:$18,0))=$E$8)*$J35+(index(Setup!$14:$14 ,match(DE$12,Setup!$18:$18,0))=$E$9)*$K35)*if($E35= "Consultant",$H35, $F35 * (1+$I35))*AK35</f>
        <v>0</v>
      </c>
      <c r="DF35" s="65">
        <f t="array" ref="DF35">((index(Setup!$14:$14 ,match(DF$12,Setup!$18:$18,0))=$E$8)*$J35+(index(Setup!$14:$14 ,match(DF$12,Setup!$18:$18,0))=$E$9)*$K35)*if($E35= "Consultant",$H35, $F35 * (1+$I35))*AL35</f>
        <v>0</v>
      </c>
      <c r="DG35" s="65">
        <f t="array" ref="DG35">((index(Setup!$14:$14 ,match(DG$12,Setup!$18:$18,0))=$E$8)*$J35+(index(Setup!$14:$14 ,match(DG$12,Setup!$18:$18,0))=$E$9)*$K35)*if($E35= "Consultant",$H35, $F35 * (1+$I35))*AM35</f>
        <v>0</v>
      </c>
      <c r="DH35" s="65">
        <f t="array" ref="DH35">((index(Setup!$14:$14 ,match(DH$12,Setup!$18:$18,0))=$E$8)*$J35+(index(Setup!$14:$14 ,match(DH$12,Setup!$18:$18,0))=$E$9)*$K35)*if($E35= "Consultant",$H35, $F35 * (1+$I35))*AN35</f>
        <v>0</v>
      </c>
      <c r="DI35" s="65">
        <f t="array" ref="DI35">((index(Setup!$14:$14 ,match(DI$12,Setup!$18:$18,0))=$E$8)*$J35+(index(Setup!$14:$14 ,match(DI$12,Setup!$18:$18,0))=$E$9)*$K35)*if($E35= "Consultant",$H35, $F35 * (1+$I35))*AO35</f>
        <v>0</v>
      </c>
      <c r="DJ35" s="65">
        <f t="array" ref="DJ35">((index(Setup!$14:$14 ,match(DJ$12,Setup!$18:$18,0))=$E$8)*$J35+(index(Setup!$14:$14 ,match(DJ$12,Setup!$18:$18,0))=$E$9)*$K35)*if($E35= "Consultant",$H35, $F35 * (1+$I35))*AP35</f>
        <v>0</v>
      </c>
      <c r="DK35" s="65">
        <f t="array" ref="DK35">((index(Setup!$14:$14 ,match(DK$12,Setup!$18:$18,0))=$E$8)*$J35+(index(Setup!$14:$14 ,match(DK$12,Setup!$18:$18,0))=$E$9)*$K35)*if($E35= "Consultant",$H35, $F35 * (1+$I35))*AQ35</f>
        <v>0</v>
      </c>
      <c r="DL35" s="65">
        <f t="array" ref="DL35">((index(Setup!$14:$14 ,match(DL$12,Setup!$18:$18,0))=$E$8)*$J35+(index(Setup!$14:$14 ,match(DL$12,Setup!$18:$18,0))=$E$9)*$K35)*if($E35= "Consultant",$H35, $F35 * (1+$I35))*AR35</f>
        <v>0</v>
      </c>
      <c r="DM35" s="65">
        <f t="array" ref="DM35">((index(Setup!$14:$14 ,match(DM$12,Setup!$18:$18,0))=$E$8)*$J35+(index(Setup!$14:$14 ,match(DM$12,Setup!$18:$18,0))=$E$9)*$K35)*if($E35= "Consultant",$H35, $F35 * (1+$I35))*AS35</f>
        <v>0</v>
      </c>
      <c r="DN35" s="65">
        <f t="array" ref="DN35">((index(Setup!$14:$14 ,match(DN$12,Setup!$18:$18,0))=$E$8)*$J35+(index(Setup!$14:$14 ,match(DN$12,Setup!$18:$18,0))=$E$9)*$K35)*if($E35= "Consultant",$H35, $F35 * (1+$I35))*AT35</f>
        <v>0</v>
      </c>
      <c r="DO35" s="65">
        <f t="array" ref="DO35">((index(Setup!$14:$14 ,match(DO$12,Setup!$18:$18,0))=$E$8)*$J35+(index(Setup!$14:$14 ,match(DO$12,Setup!$18:$18,0))=$E$9)*$K35)*if($E35= "Consultant",$H35, $F35 * (1+$I35))*AU35</f>
        <v>0</v>
      </c>
      <c r="DP35" s="65">
        <f t="shared" ref="DP35:EY35" si="93">$G35*L35</f>
        <v>0</v>
      </c>
      <c r="DQ35" s="65">
        <f t="shared" si="93"/>
        <v>0</v>
      </c>
      <c r="DR35" s="65">
        <f t="shared" si="93"/>
        <v>0</v>
      </c>
      <c r="DS35" s="65">
        <f t="shared" si="93"/>
        <v>0</v>
      </c>
      <c r="DT35" s="65">
        <f t="shared" si="93"/>
        <v>0</v>
      </c>
      <c r="DU35" s="65">
        <f t="shared" si="93"/>
        <v>0</v>
      </c>
      <c r="DV35" s="65">
        <f t="shared" si="93"/>
        <v>0</v>
      </c>
      <c r="DW35" s="65">
        <f t="shared" si="93"/>
        <v>0</v>
      </c>
      <c r="DX35" s="65">
        <f t="shared" si="93"/>
        <v>0</v>
      </c>
      <c r="DY35" s="65">
        <f t="shared" si="93"/>
        <v>0</v>
      </c>
      <c r="DZ35" s="65">
        <f t="shared" si="93"/>
        <v>0</v>
      </c>
      <c r="EA35" s="65">
        <f t="shared" si="93"/>
        <v>0</v>
      </c>
      <c r="EB35" s="65">
        <f t="shared" si="93"/>
        <v>0</v>
      </c>
      <c r="EC35" s="65">
        <f t="shared" si="93"/>
        <v>0</v>
      </c>
      <c r="ED35" s="65">
        <f t="shared" si="93"/>
        <v>0</v>
      </c>
      <c r="EE35" s="65">
        <f t="shared" si="93"/>
        <v>0</v>
      </c>
      <c r="EF35" s="65">
        <f t="shared" si="93"/>
        <v>0</v>
      </c>
      <c r="EG35" s="65">
        <f t="shared" si="93"/>
        <v>0</v>
      </c>
      <c r="EH35" s="65">
        <f t="shared" si="93"/>
        <v>0</v>
      </c>
      <c r="EI35" s="65">
        <f t="shared" si="93"/>
        <v>0</v>
      </c>
      <c r="EJ35" s="65">
        <f t="shared" si="93"/>
        <v>0</v>
      </c>
      <c r="EK35" s="65">
        <f t="shared" si="93"/>
        <v>0</v>
      </c>
      <c r="EL35" s="65">
        <f t="shared" si="93"/>
        <v>0</v>
      </c>
      <c r="EM35" s="65">
        <f t="shared" si="93"/>
        <v>0</v>
      </c>
      <c r="EN35" s="65">
        <f t="shared" si="93"/>
        <v>0</v>
      </c>
      <c r="EO35" s="65">
        <f t="shared" si="93"/>
        <v>0</v>
      </c>
      <c r="EP35" s="65">
        <f t="shared" si="93"/>
        <v>0</v>
      </c>
      <c r="EQ35" s="65">
        <f t="shared" si="93"/>
        <v>0</v>
      </c>
      <c r="ER35" s="65">
        <f t="shared" si="93"/>
        <v>0</v>
      </c>
      <c r="ES35" s="65">
        <f t="shared" si="93"/>
        <v>0</v>
      </c>
      <c r="ET35" s="65">
        <f t="shared" si="93"/>
        <v>0</v>
      </c>
      <c r="EU35" s="65">
        <f t="shared" si="93"/>
        <v>0</v>
      </c>
      <c r="EV35" s="65">
        <f t="shared" si="93"/>
        <v>0</v>
      </c>
      <c r="EW35" s="65">
        <f t="shared" si="93"/>
        <v>0</v>
      </c>
      <c r="EX35" s="65">
        <f t="shared" si="93"/>
        <v>0</v>
      </c>
      <c r="EY35" s="65">
        <f t="shared" si="93"/>
        <v>0</v>
      </c>
      <c r="EZ35" s="65">
        <f t="shared" ref="EZ35:GI35" si="94">AV35+CF35+DP35</f>
        <v>0</v>
      </c>
      <c r="FA35" s="65">
        <f t="shared" si="94"/>
        <v>0</v>
      </c>
      <c r="FB35" s="65">
        <f t="shared" si="94"/>
        <v>0</v>
      </c>
      <c r="FC35" s="65">
        <f t="shared" si="94"/>
        <v>0</v>
      </c>
      <c r="FD35" s="65">
        <f t="shared" si="94"/>
        <v>0</v>
      </c>
      <c r="FE35" s="65">
        <f t="shared" si="94"/>
        <v>0</v>
      </c>
      <c r="FF35" s="65">
        <f t="shared" si="94"/>
        <v>0</v>
      </c>
      <c r="FG35" s="65">
        <f t="shared" si="94"/>
        <v>0</v>
      </c>
      <c r="FH35" s="65">
        <f t="shared" si="94"/>
        <v>0</v>
      </c>
      <c r="FI35" s="65">
        <f t="shared" si="94"/>
        <v>0</v>
      </c>
      <c r="FJ35" s="65">
        <f t="shared" si="94"/>
        <v>0</v>
      </c>
      <c r="FK35" s="65">
        <f t="shared" si="94"/>
        <v>0</v>
      </c>
      <c r="FL35" s="65">
        <f t="shared" si="94"/>
        <v>0</v>
      </c>
      <c r="FM35" s="65">
        <f t="shared" si="94"/>
        <v>0</v>
      </c>
      <c r="FN35" s="65">
        <f t="shared" si="94"/>
        <v>0</v>
      </c>
      <c r="FO35" s="65">
        <f t="shared" si="94"/>
        <v>0</v>
      </c>
      <c r="FP35" s="65">
        <f t="shared" si="94"/>
        <v>0</v>
      </c>
      <c r="FQ35" s="65">
        <f t="shared" si="94"/>
        <v>0</v>
      </c>
      <c r="FR35" s="65">
        <f t="shared" si="94"/>
        <v>0</v>
      </c>
      <c r="FS35" s="65">
        <f t="shared" si="94"/>
        <v>0</v>
      </c>
      <c r="FT35" s="65">
        <f t="shared" si="94"/>
        <v>0</v>
      </c>
      <c r="FU35" s="65">
        <f t="shared" si="94"/>
        <v>0</v>
      </c>
      <c r="FV35" s="65">
        <f t="shared" si="94"/>
        <v>0</v>
      </c>
      <c r="FW35" s="65">
        <f t="shared" si="94"/>
        <v>0</v>
      </c>
      <c r="FX35" s="65">
        <f t="shared" si="94"/>
        <v>0</v>
      </c>
      <c r="FY35" s="65">
        <f t="shared" si="94"/>
        <v>0</v>
      </c>
      <c r="FZ35" s="65">
        <f t="shared" si="94"/>
        <v>0</v>
      </c>
      <c r="GA35" s="65">
        <f t="shared" si="94"/>
        <v>0</v>
      </c>
      <c r="GB35" s="65">
        <f t="shared" si="94"/>
        <v>0</v>
      </c>
      <c r="GC35" s="65">
        <f t="shared" si="94"/>
        <v>0</v>
      </c>
      <c r="GD35" s="65">
        <f t="shared" si="94"/>
        <v>0</v>
      </c>
      <c r="GE35" s="65">
        <f t="shared" si="94"/>
        <v>0</v>
      </c>
      <c r="GF35" s="65">
        <f t="shared" si="94"/>
        <v>0</v>
      </c>
      <c r="GG35" s="65">
        <f t="shared" si="94"/>
        <v>0</v>
      </c>
      <c r="GH35" s="65">
        <f t="shared" si="94"/>
        <v>0</v>
      </c>
      <c r="GI35" s="65">
        <f t="shared" si="94"/>
        <v>0</v>
      </c>
      <c r="GJ35" s="65">
        <f t="shared" ref="GJ35:HS35" si="95">(if($E35= "Consultant",$H35, $F35 * (1+$I35))*L35*(12+$J35+$K35)/12)+DP35</f>
        <v>0</v>
      </c>
      <c r="GK35" s="65">
        <f t="shared" si="95"/>
        <v>0</v>
      </c>
      <c r="GL35" s="65">
        <f t="shared" si="95"/>
        <v>0</v>
      </c>
      <c r="GM35" s="65">
        <f t="shared" si="95"/>
        <v>0</v>
      </c>
      <c r="GN35" s="65">
        <f t="shared" si="95"/>
        <v>0</v>
      </c>
      <c r="GO35" s="65">
        <f t="shared" si="95"/>
        <v>0</v>
      </c>
      <c r="GP35" s="65">
        <f t="shared" si="95"/>
        <v>0</v>
      </c>
      <c r="GQ35" s="65">
        <f t="shared" si="95"/>
        <v>0</v>
      </c>
      <c r="GR35" s="65">
        <f t="shared" si="95"/>
        <v>0</v>
      </c>
      <c r="GS35" s="65">
        <f t="shared" si="95"/>
        <v>0</v>
      </c>
      <c r="GT35" s="65">
        <f t="shared" si="95"/>
        <v>0</v>
      </c>
      <c r="GU35" s="65">
        <f t="shared" si="95"/>
        <v>0</v>
      </c>
      <c r="GV35" s="65">
        <f t="shared" si="95"/>
        <v>0</v>
      </c>
      <c r="GW35" s="65">
        <f t="shared" si="95"/>
        <v>0</v>
      </c>
      <c r="GX35" s="65">
        <f t="shared" si="95"/>
        <v>0</v>
      </c>
      <c r="GY35" s="65">
        <f t="shared" si="95"/>
        <v>0</v>
      </c>
      <c r="GZ35" s="65">
        <f t="shared" si="95"/>
        <v>0</v>
      </c>
      <c r="HA35" s="65">
        <f t="shared" si="95"/>
        <v>0</v>
      </c>
      <c r="HB35" s="65">
        <f t="shared" si="95"/>
        <v>0</v>
      </c>
      <c r="HC35" s="65">
        <f t="shared" si="95"/>
        <v>0</v>
      </c>
      <c r="HD35" s="65">
        <f t="shared" si="95"/>
        <v>0</v>
      </c>
      <c r="HE35" s="65">
        <f t="shared" si="95"/>
        <v>0</v>
      </c>
      <c r="HF35" s="65">
        <f t="shared" si="95"/>
        <v>0</v>
      </c>
      <c r="HG35" s="65">
        <f t="shared" si="95"/>
        <v>0</v>
      </c>
      <c r="HH35" s="65">
        <f t="shared" si="95"/>
        <v>0</v>
      </c>
      <c r="HI35" s="65">
        <f t="shared" si="95"/>
        <v>0</v>
      </c>
      <c r="HJ35" s="65">
        <f t="shared" si="95"/>
        <v>0</v>
      </c>
      <c r="HK35" s="65">
        <f t="shared" si="95"/>
        <v>0</v>
      </c>
      <c r="HL35" s="65">
        <f t="shared" si="95"/>
        <v>0</v>
      </c>
      <c r="HM35" s="65">
        <f t="shared" si="95"/>
        <v>0</v>
      </c>
      <c r="HN35" s="65">
        <f t="shared" si="95"/>
        <v>0</v>
      </c>
      <c r="HO35" s="65">
        <f t="shared" si="95"/>
        <v>0</v>
      </c>
      <c r="HP35" s="65">
        <f t="shared" si="95"/>
        <v>0</v>
      </c>
      <c r="HQ35" s="65">
        <f t="shared" si="95"/>
        <v>0</v>
      </c>
      <c r="HR35" s="65">
        <f t="shared" si="95"/>
        <v>0</v>
      </c>
      <c r="HS35" s="65">
        <f t="shared" si="95"/>
        <v>0</v>
      </c>
    </row>
    <row r="36">
      <c r="B36" s="64"/>
      <c r="C36" s="64"/>
      <c r="D36" s="63"/>
      <c r="E36" s="63"/>
      <c r="F36" s="64"/>
      <c r="G36" s="64"/>
      <c r="H36" s="64"/>
      <c r="I36" s="63" t="str">
        <f t="shared" si="5"/>
        <v/>
      </c>
      <c r="J36" s="63" t="str">
        <f t="shared" si="6"/>
        <v/>
      </c>
      <c r="K36" s="63" t="str">
        <f t="shared" si="7"/>
        <v/>
      </c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5">
        <f t="shared" ref="AV36:CE36" si="96">if($E36= "Consultant",$H36, $F36 * (1+$I36))*L36</f>
        <v>0</v>
      </c>
      <c r="AW36" s="65">
        <f t="shared" si="96"/>
        <v>0</v>
      </c>
      <c r="AX36" s="65">
        <f t="shared" si="96"/>
        <v>0</v>
      </c>
      <c r="AY36" s="65">
        <f t="shared" si="96"/>
        <v>0</v>
      </c>
      <c r="AZ36" s="65">
        <f t="shared" si="96"/>
        <v>0</v>
      </c>
      <c r="BA36" s="65">
        <f t="shared" si="96"/>
        <v>0</v>
      </c>
      <c r="BB36" s="65">
        <f t="shared" si="96"/>
        <v>0</v>
      </c>
      <c r="BC36" s="65">
        <f t="shared" si="96"/>
        <v>0</v>
      </c>
      <c r="BD36" s="65">
        <f t="shared" si="96"/>
        <v>0</v>
      </c>
      <c r="BE36" s="65">
        <f t="shared" si="96"/>
        <v>0</v>
      </c>
      <c r="BF36" s="65">
        <f t="shared" si="96"/>
        <v>0</v>
      </c>
      <c r="BG36" s="65">
        <f t="shared" si="96"/>
        <v>0</v>
      </c>
      <c r="BH36" s="65">
        <f t="shared" si="96"/>
        <v>0</v>
      </c>
      <c r="BI36" s="65">
        <f t="shared" si="96"/>
        <v>0</v>
      </c>
      <c r="BJ36" s="65">
        <f t="shared" si="96"/>
        <v>0</v>
      </c>
      <c r="BK36" s="65">
        <f t="shared" si="96"/>
        <v>0</v>
      </c>
      <c r="BL36" s="65">
        <f t="shared" si="96"/>
        <v>0</v>
      </c>
      <c r="BM36" s="65">
        <f t="shared" si="96"/>
        <v>0</v>
      </c>
      <c r="BN36" s="65">
        <f t="shared" si="96"/>
        <v>0</v>
      </c>
      <c r="BO36" s="65">
        <f t="shared" si="96"/>
        <v>0</v>
      </c>
      <c r="BP36" s="65">
        <f t="shared" si="96"/>
        <v>0</v>
      </c>
      <c r="BQ36" s="65">
        <f t="shared" si="96"/>
        <v>0</v>
      </c>
      <c r="BR36" s="65">
        <f t="shared" si="96"/>
        <v>0</v>
      </c>
      <c r="BS36" s="65">
        <f t="shared" si="96"/>
        <v>0</v>
      </c>
      <c r="BT36" s="65">
        <f t="shared" si="96"/>
        <v>0</v>
      </c>
      <c r="BU36" s="65">
        <f t="shared" si="96"/>
        <v>0</v>
      </c>
      <c r="BV36" s="65">
        <f t="shared" si="96"/>
        <v>0</v>
      </c>
      <c r="BW36" s="65">
        <f t="shared" si="96"/>
        <v>0</v>
      </c>
      <c r="BX36" s="65">
        <f t="shared" si="96"/>
        <v>0</v>
      </c>
      <c r="BY36" s="65">
        <f t="shared" si="96"/>
        <v>0</v>
      </c>
      <c r="BZ36" s="65">
        <f t="shared" si="96"/>
        <v>0</v>
      </c>
      <c r="CA36" s="65">
        <f t="shared" si="96"/>
        <v>0</v>
      </c>
      <c r="CB36" s="65">
        <f t="shared" si="96"/>
        <v>0</v>
      </c>
      <c r="CC36" s="65">
        <f t="shared" si="96"/>
        <v>0</v>
      </c>
      <c r="CD36" s="65">
        <f t="shared" si="96"/>
        <v>0</v>
      </c>
      <c r="CE36" s="65">
        <f t="shared" si="96"/>
        <v>0</v>
      </c>
      <c r="CF36" s="65">
        <f t="array" ref="CF36">((index(Setup!$14:$14 ,match(CF$12,Setup!$18:$18,0))=$E$8)*$J36+(index(Setup!$14:$14 ,match(CF$12,Setup!$18:$18,0))=$E$9)*$K36)*if($E36= "Consultant",$H36, $F36 * (1+$I36))*L36</f>
        <v>0</v>
      </c>
      <c r="CG36" s="65">
        <f t="array" ref="CG36">((index(Setup!$14:$14 ,match(CG$12,Setup!$18:$18,0))=$E$8)*$J36+(index(Setup!$14:$14 ,match(CG$12,Setup!$18:$18,0))=$E$9)*$K36)*if($E36= "Consultant",$H36, $F36 * (1+$I36))*M36</f>
        <v>0</v>
      </c>
      <c r="CH36" s="65">
        <f t="array" ref="CH36">((index(Setup!$14:$14 ,match(CH$12,Setup!$18:$18,0))=$E$8)*$J36+(index(Setup!$14:$14 ,match(CH$12,Setup!$18:$18,0))=$E$9)*$K36)*if($E36= "Consultant",$H36, $F36 * (1+$I36))*N36</f>
        <v>0</v>
      </c>
      <c r="CI36" s="65">
        <f t="array" ref="CI36">((index(Setup!$14:$14 ,match(CI$12,Setup!$18:$18,0))=$E$8)*$J36+(index(Setup!$14:$14 ,match(CI$12,Setup!$18:$18,0))=$E$9)*$K36)*if($E36= "Consultant",$H36, $F36 * (1+$I36))*O36</f>
        <v>0</v>
      </c>
      <c r="CJ36" s="65">
        <f t="array" ref="CJ36">((index(Setup!$14:$14 ,match(CJ$12,Setup!$18:$18,0))=$E$8)*$J36+(index(Setup!$14:$14 ,match(CJ$12,Setup!$18:$18,0))=$E$9)*$K36)*if($E36= "Consultant",$H36, $F36 * (1+$I36))*P36</f>
        <v>0</v>
      </c>
      <c r="CK36" s="65">
        <f t="array" ref="CK36">((index(Setup!$14:$14 ,match(CK$12,Setup!$18:$18,0))=$E$8)*$J36+(index(Setup!$14:$14 ,match(CK$12,Setup!$18:$18,0))=$E$9)*$K36)*if($E36= "Consultant",$H36, $F36 * (1+$I36))*Q36</f>
        <v>0</v>
      </c>
      <c r="CL36" s="65">
        <f t="array" ref="CL36">((index(Setup!$14:$14 ,match(CL$12,Setup!$18:$18,0))=$E$8)*$J36+(index(Setup!$14:$14 ,match(CL$12,Setup!$18:$18,0))=$E$9)*$K36)*if($E36= "Consultant",$H36, $F36 * (1+$I36))*R36</f>
        <v>0</v>
      </c>
      <c r="CM36" s="65">
        <f t="array" ref="CM36">((index(Setup!$14:$14 ,match(CM$12,Setup!$18:$18,0))=$E$8)*$J36+(index(Setup!$14:$14 ,match(CM$12,Setup!$18:$18,0))=$E$9)*$K36)*if($E36= "Consultant",$H36, $F36 * (1+$I36))*S36</f>
        <v>0</v>
      </c>
      <c r="CN36" s="65">
        <f t="array" ref="CN36">((index(Setup!$14:$14 ,match(CN$12,Setup!$18:$18,0))=$E$8)*$J36+(index(Setup!$14:$14 ,match(CN$12,Setup!$18:$18,0))=$E$9)*$K36)*if($E36= "Consultant",$H36, $F36 * (1+$I36))*T36</f>
        <v>0</v>
      </c>
      <c r="CO36" s="65">
        <f t="array" ref="CO36">((index(Setup!$14:$14 ,match(CO$12,Setup!$18:$18,0))=$E$8)*$J36+(index(Setup!$14:$14 ,match(CO$12,Setup!$18:$18,0))=$E$9)*$K36)*if($E36= "Consultant",$H36, $F36 * (1+$I36))*U36</f>
        <v>0</v>
      </c>
      <c r="CP36" s="65">
        <f t="array" ref="CP36">((index(Setup!$14:$14 ,match(CP$12,Setup!$18:$18,0))=$E$8)*$J36+(index(Setup!$14:$14 ,match(CP$12,Setup!$18:$18,0))=$E$9)*$K36)*if($E36= "Consultant",$H36, $F36 * (1+$I36))*V36</f>
        <v>0</v>
      </c>
      <c r="CQ36" s="65">
        <f t="array" ref="CQ36">((index(Setup!$14:$14 ,match(CQ$12,Setup!$18:$18,0))=$E$8)*$J36+(index(Setup!$14:$14 ,match(CQ$12,Setup!$18:$18,0))=$E$9)*$K36)*if($E36= "Consultant",$H36, $F36 * (1+$I36))*W36</f>
        <v>0</v>
      </c>
      <c r="CR36" s="65">
        <f t="array" ref="CR36">((index(Setup!$14:$14 ,match(CR$12,Setup!$18:$18,0))=$E$8)*$J36+(index(Setup!$14:$14 ,match(CR$12,Setup!$18:$18,0))=$E$9)*$K36)*if($E36= "Consultant",$H36, $F36 * (1+$I36))*X36</f>
        <v>0</v>
      </c>
      <c r="CS36" s="65">
        <f t="array" ref="CS36">((index(Setup!$14:$14 ,match(CS$12,Setup!$18:$18,0))=$E$8)*$J36+(index(Setup!$14:$14 ,match(CS$12,Setup!$18:$18,0))=$E$9)*$K36)*if($E36= "Consultant",$H36, $F36 * (1+$I36))*Y36</f>
        <v>0</v>
      </c>
      <c r="CT36" s="65">
        <f t="array" ref="CT36">((index(Setup!$14:$14 ,match(CT$12,Setup!$18:$18,0))=$E$8)*$J36+(index(Setup!$14:$14 ,match(CT$12,Setup!$18:$18,0))=$E$9)*$K36)*if($E36= "Consultant",$H36, $F36 * (1+$I36))*Z36</f>
        <v>0</v>
      </c>
      <c r="CU36" s="65">
        <f t="array" ref="CU36">((index(Setup!$14:$14 ,match(CU$12,Setup!$18:$18,0))=$E$8)*$J36+(index(Setup!$14:$14 ,match(CU$12,Setup!$18:$18,0))=$E$9)*$K36)*if($E36= "Consultant",$H36, $F36 * (1+$I36))*AA36</f>
        <v>0</v>
      </c>
      <c r="CV36" s="65">
        <f t="array" ref="CV36">((index(Setup!$14:$14 ,match(CV$12,Setup!$18:$18,0))=$E$8)*$J36+(index(Setup!$14:$14 ,match(CV$12,Setup!$18:$18,0))=$E$9)*$K36)*if($E36= "Consultant",$H36, $F36 * (1+$I36))*AB36</f>
        <v>0</v>
      </c>
      <c r="CW36" s="65">
        <f t="array" ref="CW36">((index(Setup!$14:$14 ,match(CW$12,Setup!$18:$18,0))=$E$8)*$J36+(index(Setup!$14:$14 ,match(CW$12,Setup!$18:$18,0))=$E$9)*$K36)*if($E36= "Consultant",$H36, $F36 * (1+$I36))*AC36</f>
        <v>0</v>
      </c>
      <c r="CX36" s="65">
        <f t="array" ref="CX36">((index(Setup!$14:$14 ,match(CX$12,Setup!$18:$18,0))=$E$8)*$J36+(index(Setup!$14:$14 ,match(CX$12,Setup!$18:$18,0))=$E$9)*$K36)*if($E36= "Consultant",$H36, $F36 * (1+$I36))*AD36</f>
        <v>0</v>
      </c>
      <c r="CY36" s="65">
        <f t="array" ref="CY36">((index(Setup!$14:$14 ,match(CY$12,Setup!$18:$18,0))=$E$8)*$J36+(index(Setup!$14:$14 ,match(CY$12,Setup!$18:$18,0))=$E$9)*$K36)*if($E36= "Consultant",$H36, $F36 * (1+$I36))*AE36</f>
        <v>0</v>
      </c>
      <c r="CZ36" s="65">
        <f t="array" ref="CZ36">((index(Setup!$14:$14 ,match(CZ$12,Setup!$18:$18,0))=$E$8)*$J36+(index(Setup!$14:$14 ,match(CZ$12,Setup!$18:$18,0))=$E$9)*$K36)*if($E36= "Consultant",$H36, $F36 * (1+$I36))*AF36</f>
        <v>0</v>
      </c>
      <c r="DA36" s="65">
        <f t="array" ref="DA36">((index(Setup!$14:$14 ,match(DA$12,Setup!$18:$18,0))=$E$8)*$J36+(index(Setup!$14:$14 ,match(DA$12,Setup!$18:$18,0))=$E$9)*$K36)*if($E36= "Consultant",$H36, $F36 * (1+$I36))*AG36</f>
        <v>0</v>
      </c>
      <c r="DB36" s="65">
        <f t="array" ref="DB36">((index(Setup!$14:$14 ,match(DB$12,Setup!$18:$18,0))=$E$8)*$J36+(index(Setup!$14:$14 ,match(DB$12,Setup!$18:$18,0))=$E$9)*$K36)*if($E36= "Consultant",$H36, $F36 * (1+$I36))*AH36</f>
        <v>0</v>
      </c>
      <c r="DC36" s="65">
        <f t="array" ref="DC36">((index(Setup!$14:$14 ,match(DC$12,Setup!$18:$18,0))=$E$8)*$J36+(index(Setup!$14:$14 ,match(DC$12,Setup!$18:$18,0))=$E$9)*$K36)*if($E36= "Consultant",$H36, $F36 * (1+$I36))*AI36</f>
        <v>0</v>
      </c>
      <c r="DD36" s="65">
        <f t="array" ref="DD36">((index(Setup!$14:$14 ,match(DD$12,Setup!$18:$18,0))=$E$8)*$J36+(index(Setup!$14:$14 ,match(DD$12,Setup!$18:$18,0))=$E$9)*$K36)*if($E36= "Consultant",$H36, $F36 * (1+$I36))*AJ36</f>
        <v>0</v>
      </c>
      <c r="DE36" s="65">
        <f t="array" ref="DE36">((index(Setup!$14:$14 ,match(DE$12,Setup!$18:$18,0))=$E$8)*$J36+(index(Setup!$14:$14 ,match(DE$12,Setup!$18:$18,0))=$E$9)*$K36)*if($E36= "Consultant",$H36, $F36 * (1+$I36))*AK36</f>
        <v>0</v>
      </c>
      <c r="DF36" s="65">
        <f t="array" ref="DF36">((index(Setup!$14:$14 ,match(DF$12,Setup!$18:$18,0))=$E$8)*$J36+(index(Setup!$14:$14 ,match(DF$12,Setup!$18:$18,0))=$E$9)*$K36)*if($E36= "Consultant",$H36, $F36 * (1+$I36))*AL36</f>
        <v>0</v>
      </c>
      <c r="DG36" s="65">
        <f t="array" ref="DG36">((index(Setup!$14:$14 ,match(DG$12,Setup!$18:$18,0))=$E$8)*$J36+(index(Setup!$14:$14 ,match(DG$12,Setup!$18:$18,0))=$E$9)*$K36)*if($E36= "Consultant",$H36, $F36 * (1+$I36))*AM36</f>
        <v>0</v>
      </c>
      <c r="DH36" s="65">
        <f t="array" ref="DH36">((index(Setup!$14:$14 ,match(DH$12,Setup!$18:$18,0))=$E$8)*$J36+(index(Setup!$14:$14 ,match(DH$12,Setup!$18:$18,0))=$E$9)*$K36)*if($E36= "Consultant",$H36, $F36 * (1+$I36))*AN36</f>
        <v>0</v>
      </c>
      <c r="DI36" s="65">
        <f t="array" ref="DI36">((index(Setup!$14:$14 ,match(DI$12,Setup!$18:$18,0))=$E$8)*$J36+(index(Setup!$14:$14 ,match(DI$12,Setup!$18:$18,0))=$E$9)*$K36)*if($E36= "Consultant",$H36, $F36 * (1+$I36))*AO36</f>
        <v>0</v>
      </c>
      <c r="DJ36" s="65">
        <f t="array" ref="DJ36">((index(Setup!$14:$14 ,match(DJ$12,Setup!$18:$18,0))=$E$8)*$J36+(index(Setup!$14:$14 ,match(DJ$12,Setup!$18:$18,0))=$E$9)*$K36)*if($E36= "Consultant",$H36, $F36 * (1+$I36))*AP36</f>
        <v>0</v>
      </c>
      <c r="DK36" s="65">
        <f t="array" ref="DK36">((index(Setup!$14:$14 ,match(DK$12,Setup!$18:$18,0))=$E$8)*$J36+(index(Setup!$14:$14 ,match(DK$12,Setup!$18:$18,0))=$E$9)*$K36)*if($E36= "Consultant",$H36, $F36 * (1+$I36))*AQ36</f>
        <v>0</v>
      </c>
      <c r="DL36" s="65">
        <f t="array" ref="DL36">((index(Setup!$14:$14 ,match(DL$12,Setup!$18:$18,0))=$E$8)*$J36+(index(Setup!$14:$14 ,match(DL$12,Setup!$18:$18,0))=$E$9)*$K36)*if($E36= "Consultant",$H36, $F36 * (1+$I36))*AR36</f>
        <v>0</v>
      </c>
      <c r="DM36" s="65">
        <f t="array" ref="DM36">((index(Setup!$14:$14 ,match(DM$12,Setup!$18:$18,0))=$E$8)*$J36+(index(Setup!$14:$14 ,match(DM$12,Setup!$18:$18,0))=$E$9)*$K36)*if($E36= "Consultant",$H36, $F36 * (1+$I36))*AS36</f>
        <v>0</v>
      </c>
      <c r="DN36" s="65">
        <f t="array" ref="DN36">((index(Setup!$14:$14 ,match(DN$12,Setup!$18:$18,0))=$E$8)*$J36+(index(Setup!$14:$14 ,match(DN$12,Setup!$18:$18,0))=$E$9)*$K36)*if($E36= "Consultant",$H36, $F36 * (1+$I36))*AT36</f>
        <v>0</v>
      </c>
      <c r="DO36" s="65">
        <f t="array" ref="DO36">((index(Setup!$14:$14 ,match(DO$12,Setup!$18:$18,0))=$E$8)*$J36+(index(Setup!$14:$14 ,match(DO$12,Setup!$18:$18,0))=$E$9)*$K36)*if($E36= "Consultant",$H36, $F36 * (1+$I36))*AU36</f>
        <v>0</v>
      </c>
      <c r="DP36" s="65">
        <f t="shared" ref="DP36:EY36" si="97">$G36*L36</f>
        <v>0</v>
      </c>
      <c r="DQ36" s="65">
        <f t="shared" si="97"/>
        <v>0</v>
      </c>
      <c r="DR36" s="65">
        <f t="shared" si="97"/>
        <v>0</v>
      </c>
      <c r="DS36" s="65">
        <f t="shared" si="97"/>
        <v>0</v>
      </c>
      <c r="DT36" s="65">
        <f t="shared" si="97"/>
        <v>0</v>
      </c>
      <c r="DU36" s="65">
        <f t="shared" si="97"/>
        <v>0</v>
      </c>
      <c r="DV36" s="65">
        <f t="shared" si="97"/>
        <v>0</v>
      </c>
      <c r="DW36" s="65">
        <f t="shared" si="97"/>
        <v>0</v>
      </c>
      <c r="DX36" s="65">
        <f t="shared" si="97"/>
        <v>0</v>
      </c>
      <c r="DY36" s="65">
        <f t="shared" si="97"/>
        <v>0</v>
      </c>
      <c r="DZ36" s="65">
        <f t="shared" si="97"/>
        <v>0</v>
      </c>
      <c r="EA36" s="65">
        <f t="shared" si="97"/>
        <v>0</v>
      </c>
      <c r="EB36" s="65">
        <f t="shared" si="97"/>
        <v>0</v>
      </c>
      <c r="EC36" s="65">
        <f t="shared" si="97"/>
        <v>0</v>
      </c>
      <c r="ED36" s="65">
        <f t="shared" si="97"/>
        <v>0</v>
      </c>
      <c r="EE36" s="65">
        <f t="shared" si="97"/>
        <v>0</v>
      </c>
      <c r="EF36" s="65">
        <f t="shared" si="97"/>
        <v>0</v>
      </c>
      <c r="EG36" s="65">
        <f t="shared" si="97"/>
        <v>0</v>
      </c>
      <c r="EH36" s="65">
        <f t="shared" si="97"/>
        <v>0</v>
      </c>
      <c r="EI36" s="65">
        <f t="shared" si="97"/>
        <v>0</v>
      </c>
      <c r="EJ36" s="65">
        <f t="shared" si="97"/>
        <v>0</v>
      </c>
      <c r="EK36" s="65">
        <f t="shared" si="97"/>
        <v>0</v>
      </c>
      <c r="EL36" s="65">
        <f t="shared" si="97"/>
        <v>0</v>
      </c>
      <c r="EM36" s="65">
        <f t="shared" si="97"/>
        <v>0</v>
      </c>
      <c r="EN36" s="65">
        <f t="shared" si="97"/>
        <v>0</v>
      </c>
      <c r="EO36" s="65">
        <f t="shared" si="97"/>
        <v>0</v>
      </c>
      <c r="EP36" s="65">
        <f t="shared" si="97"/>
        <v>0</v>
      </c>
      <c r="EQ36" s="65">
        <f t="shared" si="97"/>
        <v>0</v>
      </c>
      <c r="ER36" s="65">
        <f t="shared" si="97"/>
        <v>0</v>
      </c>
      <c r="ES36" s="65">
        <f t="shared" si="97"/>
        <v>0</v>
      </c>
      <c r="ET36" s="65">
        <f t="shared" si="97"/>
        <v>0</v>
      </c>
      <c r="EU36" s="65">
        <f t="shared" si="97"/>
        <v>0</v>
      </c>
      <c r="EV36" s="65">
        <f t="shared" si="97"/>
        <v>0</v>
      </c>
      <c r="EW36" s="65">
        <f t="shared" si="97"/>
        <v>0</v>
      </c>
      <c r="EX36" s="65">
        <f t="shared" si="97"/>
        <v>0</v>
      </c>
      <c r="EY36" s="65">
        <f t="shared" si="97"/>
        <v>0</v>
      </c>
      <c r="EZ36" s="65">
        <f t="shared" ref="EZ36:GI36" si="98">AV36+CF36+DP36</f>
        <v>0</v>
      </c>
      <c r="FA36" s="65">
        <f t="shared" si="98"/>
        <v>0</v>
      </c>
      <c r="FB36" s="65">
        <f t="shared" si="98"/>
        <v>0</v>
      </c>
      <c r="FC36" s="65">
        <f t="shared" si="98"/>
        <v>0</v>
      </c>
      <c r="FD36" s="65">
        <f t="shared" si="98"/>
        <v>0</v>
      </c>
      <c r="FE36" s="65">
        <f t="shared" si="98"/>
        <v>0</v>
      </c>
      <c r="FF36" s="65">
        <f t="shared" si="98"/>
        <v>0</v>
      </c>
      <c r="FG36" s="65">
        <f t="shared" si="98"/>
        <v>0</v>
      </c>
      <c r="FH36" s="65">
        <f t="shared" si="98"/>
        <v>0</v>
      </c>
      <c r="FI36" s="65">
        <f t="shared" si="98"/>
        <v>0</v>
      </c>
      <c r="FJ36" s="65">
        <f t="shared" si="98"/>
        <v>0</v>
      </c>
      <c r="FK36" s="65">
        <f t="shared" si="98"/>
        <v>0</v>
      </c>
      <c r="FL36" s="65">
        <f t="shared" si="98"/>
        <v>0</v>
      </c>
      <c r="FM36" s="65">
        <f t="shared" si="98"/>
        <v>0</v>
      </c>
      <c r="FN36" s="65">
        <f t="shared" si="98"/>
        <v>0</v>
      </c>
      <c r="FO36" s="65">
        <f t="shared" si="98"/>
        <v>0</v>
      </c>
      <c r="FP36" s="65">
        <f t="shared" si="98"/>
        <v>0</v>
      </c>
      <c r="FQ36" s="65">
        <f t="shared" si="98"/>
        <v>0</v>
      </c>
      <c r="FR36" s="65">
        <f t="shared" si="98"/>
        <v>0</v>
      </c>
      <c r="FS36" s="65">
        <f t="shared" si="98"/>
        <v>0</v>
      </c>
      <c r="FT36" s="65">
        <f t="shared" si="98"/>
        <v>0</v>
      </c>
      <c r="FU36" s="65">
        <f t="shared" si="98"/>
        <v>0</v>
      </c>
      <c r="FV36" s="65">
        <f t="shared" si="98"/>
        <v>0</v>
      </c>
      <c r="FW36" s="65">
        <f t="shared" si="98"/>
        <v>0</v>
      </c>
      <c r="FX36" s="65">
        <f t="shared" si="98"/>
        <v>0</v>
      </c>
      <c r="FY36" s="65">
        <f t="shared" si="98"/>
        <v>0</v>
      </c>
      <c r="FZ36" s="65">
        <f t="shared" si="98"/>
        <v>0</v>
      </c>
      <c r="GA36" s="65">
        <f t="shared" si="98"/>
        <v>0</v>
      </c>
      <c r="GB36" s="65">
        <f t="shared" si="98"/>
        <v>0</v>
      </c>
      <c r="GC36" s="65">
        <f t="shared" si="98"/>
        <v>0</v>
      </c>
      <c r="GD36" s="65">
        <f t="shared" si="98"/>
        <v>0</v>
      </c>
      <c r="GE36" s="65">
        <f t="shared" si="98"/>
        <v>0</v>
      </c>
      <c r="GF36" s="65">
        <f t="shared" si="98"/>
        <v>0</v>
      </c>
      <c r="GG36" s="65">
        <f t="shared" si="98"/>
        <v>0</v>
      </c>
      <c r="GH36" s="65">
        <f t="shared" si="98"/>
        <v>0</v>
      </c>
      <c r="GI36" s="65">
        <f t="shared" si="98"/>
        <v>0</v>
      </c>
      <c r="GJ36" s="65">
        <f t="shared" ref="GJ36:HS36" si="99">(if($E36= "Consultant",$H36, $F36 * (1+$I36))*L36*(12+$J36+$K36)/12)+DP36</f>
        <v>0</v>
      </c>
      <c r="GK36" s="65">
        <f t="shared" si="99"/>
        <v>0</v>
      </c>
      <c r="GL36" s="65">
        <f t="shared" si="99"/>
        <v>0</v>
      </c>
      <c r="GM36" s="65">
        <f t="shared" si="99"/>
        <v>0</v>
      </c>
      <c r="GN36" s="65">
        <f t="shared" si="99"/>
        <v>0</v>
      </c>
      <c r="GO36" s="65">
        <f t="shared" si="99"/>
        <v>0</v>
      </c>
      <c r="GP36" s="65">
        <f t="shared" si="99"/>
        <v>0</v>
      </c>
      <c r="GQ36" s="65">
        <f t="shared" si="99"/>
        <v>0</v>
      </c>
      <c r="GR36" s="65">
        <f t="shared" si="99"/>
        <v>0</v>
      </c>
      <c r="GS36" s="65">
        <f t="shared" si="99"/>
        <v>0</v>
      </c>
      <c r="GT36" s="65">
        <f t="shared" si="99"/>
        <v>0</v>
      </c>
      <c r="GU36" s="65">
        <f t="shared" si="99"/>
        <v>0</v>
      </c>
      <c r="GV36" s="65">
        <f t="shared" si="99"/>
        <v>0</v>
      </c>
      <c r="GW36" s="65">
        <f t="shared" si="99"/>
        <v>0</v>
      </c>
      <c r="GX36" s="65">
        <f t="shared" si="99"/>
        <v>0</v>
      </c>
      <c r="GY36" s="65">
        <f t="shared" si="99"/>
        <v>0</v>
      </c>
      <c r="GZ36" s="65">
        <f t="shared" si="99"/>
        <v>0</v>
      </c>
      <c r="HA36" s="65">
        <f t="shared" si="99"/>
        <v>0</v>
      </c>
      <c r="HB36" s="65">
        <f t="shared" si="99"/>
        <v>0</v>
      </c>
      <c r="HC36" s="65">
        <f t="shared" si="99"/>
        <v>0</v>
      </c>
      <c r="HD36" s="65">
        <f t="shared" si="99"/>
        <v>0</v>
      </c>
      <c r="HE36" s="65">
        <f t="shared" si="99"/>
        <v>0</v>
      </c>
      <c r="HF36" s="65">
        <f t="shared" si="99"/>
        <v>0</v>
      </c>
      <c r="HG36" s="65">
        <f t="shared" si="99"/>
        <v>0</v>
      </c>
      <c r="HH36" s="65">
        <f t="shared" si="99"/>
        <v>0</v>
      </c>
      <c r="HI36" s="65">
        <f t="shared" si="99"/>
        <v>0</v>
      </c>
      <c r="HJ36" s="65">
        <f t="shared" si="99"/>
        <v>0</v>
      </c>
      <c r="HK36" s="65">
        <f t="shared" si="99"/>
        <v>0</v>
      </c>
      <c r="HL36" s="65">
        <f t="shared" si="99"/>
        <v>0</v>
      </c>
      <c r="HM36" s="65">
        <f t="shared" si="99"/>
        <v>0</v>
      </c>
      <c r="HN36" s="65">
        <f t="shared" si="99"/>
        <v>0</v>
      </c>
      <c r="HO36" s="65">
        <f t="shared" si="99"/>
        <v>0</v>
      </c>
      <c r="HP36" s="65">
        <f t="shared" si="99"/>
        <v>0</v>
      </c>
      <c r="HQ36" s="65">
        <f t="shared" si="99"/>
        <v>0</v>
      </c>
      <c r="HR36" s="65">
        <f t="shared" si="99"/>
        <v>0</v>
      </c>
      <c r="HS36" s="65">
        <f t="shared" si="99"/>
        <v>0</v>
      </c>
    </row>
    <row r="37">
      <c r="B37" s="64"/>
      <c r="C37" s="64"/>
      <c r="D37" s="63"/>
      <c r="E37" s="63"/>
      <c r="F37" s="64"/>
      <c r="G37" s="64"/>
      <c r="H37" s="64"/>
      <c r="I37" s="63" t="str">
        <f t="shared" si="5"/>
        <v/>
      </c>
      <c r="J37" s="63" t="str">
        <f t="shared" si="6"/>
        <v/>
      </c>
      <c r="K37" s="63" t="str">
        <f t="shared" si="7"/>
        <v/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5">
        <f t="shared" ref="AV37:CE37" si="100">if($E37= "Consultant",$H37, $F37 * (1+$I37))*L37</f>
        <v>0</v>
      </c>
      <c r="AW37" s="65">
        <f t="shared" si="100"/>
        <v>0</v>
      </c>
      <c r="AX37" s="65">
        <f t="shared" si="100"/>
        <v>0</v>
      </c>
      <c r="AY37" s="65">
        <f t="shared" si="100"/>
        <v>0</v>
      </c>
      <c r="AZ37" s="65">
        <f t="shared" si="100"/>
        <v>0</v>
      </c>
      <c r="BA37" s="65">
        <f t="shared" si="100"/>
        <v>0</v>
      </c>
      <c r="BB37" s="65">
        <f t="shared" si="100"/>
        <v>0</v>
      </c>
      <c r="BC37" s="65">
        <f t="shared" si="100"/>
        <v>0</v>
      </c>
      <c r="BD37" s="65">
        <f t="shared" si="100"/>
        <v>0</v>
      </c>
      <c r="BE37" s="65">
        <f t="shared" si="100"/>
        <v>0</v>
      </c>
      <c r="BF37" s="65">
        <f t="shared" si="100"/>
        <v>0</v>
      </c>
      <c r="BG37" s="65">
        <f t="shared" si="100"/>
        <v>0</v>
      </c>
      <c r="BH37" s="65">
        <f t="shared" si="100"/>
        <v>0</v>
      </c>
      <c r="BI37" s="65">
        <f t="shared" si="100"/>
        <v>0</v>
      </c>
      <c r="BJ37" s="65">
        <f t="shared" si="100"/>
        <v>0</v>
      </c>
      <c r="BK37" s="65">
        <f t="shared" si="100"/>
        <v>0</v>
      </c>
      <c r="BL37" s="65">
        <f t="shared" si="100"/>
        <v>0</v>
      </c>
      <c r="BM37" s="65">
        <f t="shared" si="100"/>
        <v>0</v>
      </c>
      <c r="BN37" s="65">
        <f t="shared" si="100"/>
        <v>0</v>
      </c>
      <c r="BO37" s="65">
        <f t="shared" si="100"/>
        <v>0</v>
      </c>
      <c r="BP37" s="65">
        <f t="shared" si="100"/>
        <v>0</v>
      </c>
      <c r="BQ37" s="65">
        <f t="shared" si="100"/>
        <v>0</v>
      </c>
      <c r="BR37" s="65">
        <f t="shared" si="100"/>
        <v>0</v>
      </c>
      <c r="BS37" s="65">
        <f t="shared" si="100"/>
        <v>0</v>
      </c>
      <c r="BT37" s="65">
        <f t="shared" si="100"/>
        <v>0</v>
      </c>
      <c r="BU37" s="65">
        <f t="shared" si="100"/>
        <v>0</v>
      </c>
      <c r="BV37" s="65">
        <f t="shared" si="100"/>
        <v>0</v>
      </c>
      <c r="BW37" s="65">
        <f t="shared" si="100"/>
        <v>0</v>
      </c>
      <c r="BX37" s="65">
        <f t="shared" si="100"/>
        <v>0</v>
      </c>
      <c r="BY37" s="65">
        <f t="shared" si="100"/>
        <v>0</v>
      </c>
      <c r="BZ37" s="65">
        <f t="shared" si="100"/>
        <v>0</v>
      </c>
      <c r="CA37" s="65">
        <f t="shared" si="100"/>
        <v>0</v>
      </c>
      <c r="CB37" s="65">
        <f t="shared" si="100"/>
        <v>0</v>
      </c>
      <c r="CC37" s="65">
        <f t="shared" si="100"/>
        <v>0</v>
      </c>
      <c r="CD37" s="65">
        <f t="shared" si="100"/>
        <v>0</v>
      </c>
      <c r="CE37" s="65">
        <f t="shared" si="100"/>
        <v>0</v>
      </c>
      <c r="CF37" s="65">
        <f t="array" ref="CF37">((index(Setup!$14:$14 ,match(CF$12,Setup!$18:$18,0))=$E$8)*$J37+(index(Setup!$14:$14 ,match(CF$12,Setup!$18:$18,0))=$E$9)*$K37)*if($E37= "Consultant",$H37, $F37 * (1+$I37))*L37</f>
        <v>0</v>
      </c>
      <c r="CG37" s="65">
        <f t="array" ref="CG37">((index(Setup!$14:$14 ,match(CG$12,Setup!$18:$18,0))=$E$8)*$J37+(index(Setup!$14:$14 ,match(CG$12,Setup!$18:$18,0))=$E$9)*$K37)*if($E37= "Consultant",$H37, $F37 * (1+$I37))*M37</f>
        <v>0</v>
      </c>
      <c r="CH37" s="65">
        <f t="array" ref="CH37">((index(Setup!$14:$14 ,match(CH$12,Setup!$18:$18,0))=$E$8)*$J37+(index(Setup!$14:$14 ,match(CH$12,Setup!$18:$18,0))=$E$9)*$K37)*if($E37= "Consultant",$H37, $F37 * (1+$I37))*N37</f>
        <v>0</v>
      </c>
      <c r="CI37" s="65">
        <f t="array" ref="CI37">((index(Setup!$14:$14 ,match(CI$12,Setup!$18:$18,0))=$E$8)*$J37+(index(Setup!$14:$14 ,match(CI$12,Setup!$18:$18,0))=$E$9)*$K37)*if($E37= "Consultant",$H37, $F37 * (1+$I37))*O37</f>
        <v>0</v>
      </c>
      <c r="CJ37" s="65">
        <f t="array" ref="CJ37">((index(Setup!$14:$14 ,match(CJ$12,Setup!$18:$18,0))=$E$8)*$J37+(index(Setup!$14:$14 ,match(CJ$12,Setup!$18:$18,0))=$E$9)*$K37)*if($E37= "Consultant",$H37, $F37 * (1+$I37))*P37</f>
        <v>0</v>
      </c>
      <c r="CK37" s="65">
        <f t="array" ref="CK37">((index(Setup!$14:$14 ,match(CK$12,Setup!$18:$18,0))=$E$8)*$J37+(index(Setup!$14:$14 ,match(CK$12,Setup!$18:$18,0))=$E$9)*$K37)*if($E37= "Consultant",$H37, $F37 * (1+$I37))*Q37</f>
        <v>0</v>
      </c>
      <c r="CL37" s="65">
        <f t="array" ref="CL37">((index(Setup!$14:$14 ,match(CL$12,Setup!$18:$18,0))=$E$8)*$J37+(index(Setup!$14:$14 ,match(CL$12,Setup!$18:$18,0))=$E$9)*$K37)*if($E37= "Consultant",$H37, $F37 * (1+$I37))*R37</f>
        <v>0</v>
      </c>
      <c r="CM37" s="65">
        <f t="array" ref="CM37">((index(Setup!$14:$14 ,match(CM$12,Setup!$18:$18,0))=$E$8)*$J37+(index(Setup!$14:$14 ,match(CM$12,Setup!$18:$18,0))=$E$9)*$K37)*if($E37= "Consultant",$H37, $F37 * (1+$I37))*S37</f>
        <v>0</v>
      </c>
      <c r="CN37" s="65">
        <f t="array" ref="CN37">((index(Setup!$14:$14 ,match(CN$12,Setup!$18:$18,0))=$E$8)*$J37+(index(Setup!$14:$14 ,match(CN$12,Setup!$18:$18,0))=$E$9)*$K37)*if($E37= "Consultant",$H37, $F37 * (1+$I37))*T37</f>
        <v>0</v>
      </c>
      <c r="CO37" s="65">
        <f t="array" ref="CO37">((index(Setup!$14:$14 ,match(CO$12,Setup!$18:$18,0))=$E$8)*$J37+(index(Setup!$14:$14 ,match(CO$12,Setup!$18:$18,0))=$E$9)*$K37)*if($E37= "Consultant",$H37, $F37 * (1+$I37))*U37</f>
        <v>0</v>
      </c>
      <c r="CP37" s="65">
        <f t="array" ref="CP37">((index(Setup!$14:$14 ,match(CP$12,Setup!$18:$18,0))=$E$8)*$J37+(index(Setup!$14:$14 ,match(CP$12,Setup!$18:$18,0))=$E$9)*$K37)*if($E37= "Consultant",$H37, $F37 * (1+$I37))*V37</f>
        <v>0</v>
      </c>
      <c r="CQ37" s="65">
        <f t="array" ref="CQ37">((index(Setup!$14:$14 ,match(CQ$12,Setup!$18:$18,0))=$E$8)*$J37+(index(Setup!$14:$14 ,match(CQ$12,Setup!$18:$18,0))=$E$9)*$K37)*if($E37= "Consultant",$H37, $F37 * (1+$I37))*W37</f>
        <v>0</v>
      </c>
      <c r="CR37" s="65">
        <f t="array" ref="CR37">((index(Setup!$14:$14 ,match(CR$12,Setup!$18:$18,0))=$E$8)*$J37+(index(Setup!$14:$14 ,match(CR$12,Setup!$18:$18,0))=$E$9)*$K37)*if($E37= "Consultant",$H37, $F37 * (1+$I37))*X37</f>
        <v>0</v>
      </c>
      <c r="CS37" s="65">
        <f t="array" ref="CS37">((index(Setup!$14:$14 ,match(CS$12,Setup!$18:$18,0))=$E$8)*$J37+(index(Setup!$14:$14 ,match(CS$12,Setup!$18:$18,0))=$E$9)*$K37)*if($E37= "Consultant",$H37, $F37 * (1+$I37))*Y37</f>
        <v>0</v>
      </c>
      <c r="CT37" s="65">
        <f t="array" ref="CT37">((index(Setup!$14:$14 ,match(CT$12,Setup!$18:$18,0))=$E$8)*$J37+(index(Setup!$14:$14 ,match(CT$12,Setup!$18:$18,0))=$E$9)*$K37)*if($E37= "Consultant",$H37, $F37 * (1+$I37))*Z37</f>
        <v>0</v>
      </c>
      <c r="CU37" s="65">
        <f t="array" ref="CU37">((index(Setup!$14:$14 ,match(CU$12,Setup!$18:$18,0))=$E$8)*$J37+(index(Setup!$14:$14 ,match(CU$12,Setup!$18:$18,0))=$E$9)*$K37)*if($E37= "Consultant",$H37, $F37 * (1+$I37))*AA37</f>
        <v>0</v>
      </c>
      <c r="CV37" s="65">
        <f t="array" ref="CV37">((index(Setup!$14:$14 ,match(CV$12,Setup!$18:$18,0))=$E$8)*$J37+(index(Setup!$14:$14 ,match(CV$12,Setup!$18:$18,0))=$E$9)*$K37)*if($E37= "Consultant",$H37, $F37 * (1+$I37))*AB37</f>
        <v>0</v>
      </c>
      <c r="CW37" s="65">
        <f t="array" ref="CW37">((index(Setup!$14:$14 ,match(CW$12,Setup!$18:$18,0))=$E$8)*$J37+(index(Setup!$14:$14 ,match(CW$12,Setup!$18:$18,0))=$E$9)*$K37)*if($E37= "Consultant",$H37, $F37 * (1+$I37))*AC37</f>
        <v>0</v>
      </c>
      <c r="CX37" s="65">
        <f t="array" ref="CX37">((index(Setup!$14:$14 ,match(CX$12,Setup!$18:$18,0))=$E$8)*$J37+(index(Setup!$14:$14 ,match(CX$12,Setup!$18:$18,0))=$E$9)*$K37)*if($E37= "Consultant",$H37, $F37 * (1+$I37))*AD37</f>
        <v>0</v>
      </c>
      <c r="CY37" s="65">
        <f t="array" ref="CY37">((index(Setup!$14:$14 ,match(CY$12,Setup!$18:$18,0))=$E$8)*$J37+(index(Setup!$14:$14 ,match(CY$12,Setup!$18:$18,0))=$E$9)*$K37)*if($E37= "Consultant",$H37, $F37 * (1+$I37))*AE37</f>
        <v>0</v>
      </c>
      <c r="CZ37" s="65">
        <f t="array" ref="CZ37">((index(Setup!$14:$14 ,match(CZ$12,Setup!$18:$18,0))=$E$8)*$J37+(index(Setup!$14:$14 ,match(CZ$12,Setup!$18:$18,0))=$E$9)*$K37)*if($E37= "Consultant",$H37, $F37 * (1+$I37))*AF37</f>
        <v>0</v>
      </c>
      <c r="DA37" s="65">
        <f t="array" ref="DA37">((index(Setup!$14:$14 ,match(DA$12,Setup!$18:$18,0))=$E$8)*$J37+(index(Setup!$14:$14 ,match(DA$12,Setup!$18:$18,0))=$E$9)*$K37)*if($E37= "Consultant",$H37, $F37 * (1+$I37))*AG37</f>
        <v>0</v>
      </c>
      <c r="DB37" s="65">
        <f t="array" ref="DB37">((index(Setup!$14:$14 ,match(DB$12,Setup!$18:$18,0))=$E$8)*$J37+(index(Setup!$14:$14 ,match(DB$12,Setup!$18:$18,0))=$E$9)*$K37)*if($E37= "Consultant",$H37, $F37 * (1+$I37))*AH37</f>
        <v>0</v>
      </c>
      <c r="DC37" s="65">
        <f t="array" ref="DC37">((index(Setup!$14:$14 ,match(DC$12,Setup!$18:$18,0))=$E$8)*$J37+(index(Setup!$14:$14 ,match(DC$12,Setup!$18:$18,0))=$E$9)*$K37)*if($E37= "Consultant",$H37, $F37 * (1+$I37))*AI37</f>
        <v>0</v>
      </c>
      <c r="DD37" s="65">
        <f t="array" ref="DD37">((index(Setup!$14:$14 ,match(DD$12,Setup!$18:$18,0))=$E$8)*$J37+(index(Setup!$14:$14 ,match(DD$12,Setup!$18:$18,0))=$E$9)*$K37)*if($E37= "Consultant",$H37, $F37 * (1+$I37))*AJ37</f>
        <v>0</v>
      </c>
      <c r="DE37" s="65">
        <f t="array" ref="DE37">((index(Setup!$14:$14 ,match(DE$12,Setup!$18:$18,0))=$E$8)*$J37+(index(Setup!$14:$14 ,match(DE$12,Setup!$18:$18,0))=$E$9)*$K37)*if($E37= "Consultant",$H37, $F37 * (1+$I37))*AK37</f>
        <v>0</v>
      </c>
      <c r="DF37" s="65">
        <f t="array" ref="DF37">((index(Setup!$14:$14 ,match(DF$12,Setup!$18:$18,0))=$E$8)*$J37+(index(Setup!$14:$14 ,match(DF$12,Setup!$18:$18,0))=$E$9)*$K37)*if($E37= "Consultant",$H37, $F37 * (1+$I37))*AL37</f>
        <v>0</v>
      </c>
      <c r="DG37" s="65">
        <f t="array" ref="DG37">((index(Setup!$14:$14 ,match(DG$12,Setup!$18:$18,0))=$E$8)*$J37+(index(Setup!$14:$14 ,match(DG$12,Setup!$18:$18,0))=$E$9)*$K37)*if($E37= "Consultant",$H37, $F37 * (1+$I37))*AM37</f>
        <v>0</v>
      </c>
      <c r="DH37" s="65">
        <f t="array" ref="DH37">((index(Setup!$14:$14 ,match(DH$12,Setup!$18:$18,0))=$E$8)*$J37+(index(Setup!$14:$14 ,match(DH$12,Setup!$18:$18,0))=$E$9)*$K37)*if($E37= "Consultant",$H37, $F37 * (1+$I37))*AN37</f>
        <v>0</v>
      </c>
      <c r="DI37" s="65">
        <f t="array" ref="DI37">((index(Setup!$14:$14 ,match(DI$12,Setup!$18:$18,0))=$E$8)*$J37+(index(Setup!$14:$14 ,match(DI$12,Setup!$18:$18,0))=$E$9)*$K37)*if($E37= "Consultant",$H37, $F37 * (1+$I37))*AO37</f>
        <v>0</v>
      </c>
      <c r="DJ37" s="65">
        <f t="array" ref="DJ37">((index(Setup!$14:$14 ,match(DJ$12,Setup!$18:$18,0))=$E$8)*$J37+(index(Setup!$14:$14 ,match(DJ$12,Setup!$18:$18,0))=$E$9)*$K37)*if($E37= "Consultant",$H37, $F37 * (1+$I37))*AP37</f>
        <v>0</v>
      </c>
      <c r="DK37" s="65">
        <f t="array" ref="DK37">((index(Setup!$14:$14 ,match(DK$12,Setup!$18:$18,0))=$E$8)*$J37+(index(Setup!$14:$14 ,match(DK$12,Setup!$18:$18,0))=$E$9)*$K37)*if($E37= "Consultant",$H37, $F37 * (1+$I37))*AQ37</f>
        <v>0</v>
      </c>
      <c r="DL37" s="65">
        <f t="array" ref="DL37">((index(Setup!$14:$14 ,match(DL$12,Setup!$18:$18,0))=$E$8)*$J37+(index(Setup!$14:$14 ,match(DL$12,Setup!$18:$18,0))=$E$9)*$K37)*if($E37= "Consultant",$H37, $F37 * (1+$I37))*AR37</f>
        <v>0</v>
      </c>
      <c r="DM37" s="65">
        <f t="array" ref="DM37">((index(Setup!$14:$14 ,match(DM$12,Setup!$18:$18,0))=$E$8)*$J37+(index(Setup!$14:$14 ,match(DM$12,Setup!$18:$18,0))=$E$9)*$K37)*if($E37= "Consultant",$H37, $F37 * (1+$I37))*AS37</f>
        <v>0</v>
      </c>
      <c r="DN37" s="65">
        <f t="array" ref="DN37">((index(Setup!$14:$14 ,match(DN$12,Setup!$18:$18,0))=$E$8)*$J37+(index(Setup!$14:$14 ,match(DN$12,Setup!$18:$18,0))=$E$9)*$K37)*if($E37= "Consultant",$H37, $F37 * (1+$I37))*AT37</f>
        <v>0</v>
      </c>
      <c r="DO37" s="65">
        <f t="array" ref="DO37">((index(Setup!$14:$14 ,match(DO$12,Setup!$18:$18,0))=$E$8)*$J37+(index(Setup!$14:$14 ,match(DO$12,Setup!$18:$18,0))=$E$9)*$K37)*if($E37= "Consultant",$H37, $F37 * (1+$I37))*AU37</f>
        <v>0</v>
      </c>
      <c r="DP37" s="65">
        <f t="shared" ref="DP37:EY37" si="101">$G37*L37</f>
        <v>0</v>
      </c>
      <c r="DQ37" s="65">
        <f t="shared" si="101"/>
        <v>0</v>
      </c>
      <c r="DR37" s="65">
        <f t="shared" si="101"/>
        <v>0</v>
      </c>
      <c r="DS37" s="65">
        <f t="shared" si="101"/>
        <v>0</v>
      </c>
      <c r="DT37" s="65">
        <f t="shared" si="101"/>
        <v>0</v>
      </c>
      <c r="DU37" s="65">
        <f t="shared" si="101"/>
        <v>0</v>
      </c>
      <c r="DV37" s="65">
        <f t="shared" si="101"/>
        <v>0</v>
      </c>
      <c r="DW37" s="65">
        <f t="shared" si="101"/>
        <v>0</v>
      </c>
      <c r="DX37" s="65">
        <f t="shared" si="101"/>
        <v>0</v>
      </c>
      <c r="DY37" s="65">
        <f t="shared" si="101"/>
        <v>0</v>
      </c>
      <c r="DZ37" s="65">
        <f t="shared" si="101"/>
        <v>0</v>
      </c>
      <c r="EA37" s="65">
        <f t="shared" si="101"/>
        <v>0</v>
      </c>
      <c r="EB37" s="65">
        <f t="shared" si="101"/>
        <v>0</v>
      </c>
      <c r="EC37" s="65">
        <f t="shared" si="101"/>
        <v>0</v>
      </c>
      <c r="ED37" s="65">
        <f t="shared" si="101"/>
        <v>0</v>
      </c>
      <c r="EE37" s="65">
        <f t="shared" si="101"/>
        <v>0</v>
      </c>
      <c r="EF37" s="65">
        <f t="shared" si="101"/>
        <v>0</v>
      </c>
      <c r="EG37" s="65">
        <f t="shared" si="101"/>
        <v>0</v>
      </c>
      <c r="EH37" s="65">
        <f t="shared" si="101"/>
        <v>0</v>
      </c>
      <c r="EI37" s="65">
        <f t="shared" si="101"/>
        <v>0</v>
      </c>
      <c r="EJ37" s="65">
        <f t="shared" si="101"/>
        <v>0</v>
      </c>
      <c r="EK37" s="65">
        <f t="shared" si="101"/>
        <v>0</v>
      </c>
      <c r="EL37" s="65">
        <f t="shared" si="101"/>
        <v>0</v>
      </c>
      <c r="EM37" s="65">
        <f t="shared" si="101"/>
        <v>0</v>
      </c>
      <c r="EN37" s="65">
        <f t="shared" si="101"/>
        <v>0</v>
      </c>
      <c r="EO37" s="65">
        <f t="shared" si="101"/>
        <v>0</v>
      </c>
      <c r="EP37" s="65">
        <f t="shared" si="101"/>
        <v>0</v>
      </c>
      <c r="EQ37" s="65">
        <f t="shared" si="101"/>
        <v>0</v>
      </c>
      <c r="ER37" s="65">
        <f t="shared" si="101"/>
        <v>0</v>
      </c>
      <c r="ES37" s="65">
        <f t="shared" si="101"/>
        <v>0</v>
      </c>
      <c r="ET37" s="65">
        <f t="shared" si="101"/>
        <v>0</v>
      </c>
      <c r="EU37" s="65">
        <f t="shared" si="101"/>
        <v>0</v>
      </c>
      <c r="EV37" s="65">
        <f t="shared" si="101"/>
        <v>0</v>
      </c>
      <c r="EW37" s="65">
        <f t="shared" si="101"/>
        <v>0</v>
      </c>
      <c r="EX37" s="65">
        <f t="shared" si="101"/>
        <v>0</v>
      </c>
      <c r="EY37" s="65">
        <f t="shared" si="101"/>
        <v>0</v>
      </c>
      <c r="EZ37" s="65">
        <f t="shared" ref="EZ37:GI37" si="102">AV37+CF37+DP37</f>
        <v>0</v>
      </c>
      <c r="FA37" s="65">
        <f t="shared" si="102"/>
        <v>0</v>
      </c>
      <c r="FB37" s="65">
        <f t="shared" si="102"/>
        <v>0</v>
      </c>
      <c r="FC37" s="65">
        <f t="shared" si="102"/>
        <v>0</v>
      </c>
      <c r="FD37" s="65">
        <f t="shared" si="102"/>
        <v>0</v>
      </c>
      <c r="FE37" s="65">
        <f t="shared" si="102"/>
        <v>0</v>
      </c>
      <c r="FF37" s="65">
        <f t="shared" si="102"/>
        <v>0</v>
      </c>
      <c r="FG37" s="65">
        <f t="shared" si="102"/>
        <v>0</v>
      </c>
      <c r="FH37" s="65">
        <f t="shared" si="102"/>
        <v>0</v>
      </c>
      <c r="FI37" s="65">
        <f t="shared" si="102"/>
        <v>0</v>
      </c>
      <c r="FJ37" s="65">
        <f t="shared" si="102"/>
        <v>0</v>
      </c>
      <c r="FK37" s="65">
        <f t="shared" si="102"/>
        <v>0</v>
      </c>
      <c r="FL37" s="65">
        <f t="shared" si="102"/>
        <v>0</v>
      </c>
      <c r="FM37" s="65">
        <f t="shared" si="102"/>
        <v>0</v>
      </c>
      <c r="FN37" s="65">
        <f t="shared" si="102"/>
        <v>0</v>
      </c>
      <c r="FO37" s="65">
        <f t="shared" si="102"/>
        <v>0</v>
      </c>
      <c r="FP37" s="65">
        <f t="shared" si="102"/>
        <v>0</v>
      </c>
      <c r="FQ37" s="65">
        <f t="shared" si="102"/>
        <v>0</v>
      </c>
      <c r="FR37" s="65">
        <f t="shared" si="102"/>
        <v>0</v>
      </c>
      <c r="FS37" s="65">
        <f t="shared" si="102"/>
        <v>0</v>
      </c>
      <c r="FT37" s="65">
        <f t="shared" si="102"/>
        <v>0</v>
      </c>
      <c r="FU37" s="65">
        <f t="shared" si="102"/>
        <v>0</v>
      </c>
      <c r="FV37" s="65">
        <f t="shared" si="102"/>
        <v>0</v>
      </c>
      <c r="FW37" s="65">
        <f t="shared" si="102"/>
        <v>0</v>
      </c>
      <c r="FX37" s="65">
        <f t="shared" si="102"/>
        <v>0</v>
      </c>
      <c r="FY37" s="65">
        <f t="shared" si="102"/>
        <v>0</v>
      </c>
      <c r="FZ37" s="65">
        <f t="shared" si="102"/>
        <v>0</v>
      </c>
      <c r="GA37" s="65">
        <f t="shared" si="102"/>
        <v>0</v>
      </c>
      <c r="GB37" s="65">
        <f t="shared" si="102"/>
        <v>0</v>
      </c>
      <c r="GC37" s="65">
        <f t="shared" si="102"/>
        <v>0</v>
      </c>
      <c r="GD37" s="65">
        <f t="shared" si="102"/>
        <v>0</v>
      </c>
      <c r="GE37" s="65">
        <f t="shared" si="102"/>
        <v>0</v>
      </c>
      <c r="GF37" s="65">
        <f t="shared" si="102"/>
        <v>0</v>
      </c>
      <c r="GG37" s="65">
        <f t="shared" si="102"/>
        <v>0</v>
      </c>
      <c r="GH37" s="65">
        <f t="shared" si="102"/>
        <v>0</v>
      </c>
      <c r="GI37" s="65">
        <f t="shared" si="102"/>
        <v>0</v>
      </c>
      <c r="GJ37" s="65">
        <f t="shared" ref="GJ37:HS37" si="103">(if($E37= "Consultant",$H37, $F37 * (1+$I37))*L37*(12+$J37+$K37)/12)+DP37</f>
        <v>0</v>
      </c>
      <c r="GK37" s="65">
        <f t="shared" si="103"/>
        <v>0</v>
      </c>
      <c r="GL37" s="65">
        <f t="shared" si="103"/>
        <v>0</v>
      </c>
      <c r="GM37" s="65">
        <f t="shared" si="103"/>
        <v>0</v>
      </c>
      <c r="GN37" s="65">
        <f t="shared" si="103"/>
        <v>0</v>
      </c>
      <c r="GO37" s="65">
        <f t="shared" si="103"/>
        <v>0</v>
      </c>
      <c r="GP37" s="65">
        <f t="shared" si="103"/>
        <v>0</v>
      </c>
      <c r="GQ37" s="65">
        <f t="shared" si="103"/>
        <v>0</v>
      </c>
      <c r="GR37" s="65">
        <f t="shared" si="103"/>
        <v>0</v>
      </c>
      <c r="GS37" s="65">
        <f t="shared" si="103"/>
        <v>0</v>
      </c>
      <c r="GT37" s="65">
        <f t="shared" si="103"/>
        <v>0</v>
      </c>
      <c r="GU37" s="65">
        <f t="shared" si="103"/>
        <v>0</v>
      </c>
      <c r="GV37" s="65">
        <f t="shared" si="103"/>
        <v>0</v>
      </c>
      <c r="GW37" s="65">
        <f t="shared" si="103"/>
        <v>0</v>
      </c>
      <c r="GX37" s="65">
        <f t="shared" si="103"/>
        <v>0</v>
      </c>
      <c r="GY37" s="65">
        <f t="shared" si="103"/>
        <v>0</v>
      </c>
      <c r="GZ37" s="65">
        <f t="shared" si="103"/>
        <v>0</v>
      </c>
      <c r="HA37" s="65">
        <f t="shared" si="103"/>
        <v>0</v>
      </c>
      <c r="HB37" s="65">
        <f t="shared" si="103"/>
        <v>0</v>
      </c>
      <c r="HC37" s="65">
        <f t="shared" si="103"/>
        <v>0</v>
      </c>
      <c r="HD37" s="65">
        <f t="shared" si="103"/>
        <v>0</v>
      </c>
      <c r="HE37" s="65">
        <f t="shared" si="103"/>
        <v>0</v>
      </c>
      <c r="HF37" s="65">
        <f t="shared" si="103"/>
        <v>0</v>
      </c>
      <c r="HG37" s="65">
        <f t="shared" si="103"/>
        <v>0</v>
      </c>
      <c r="HH37" s="65">
        <f t="shared" si="103"/>
        <v>0</v>
      </c>
      <c r="HI37" s="65">
        <f t="shared" si="103"/>
        <v>0</v>
      </c>
      <c r="HJ37" s="65">
        <f t="shared" si="103"/>
        <v>0</v>
      </c>
      <c r="HK37" s="65">
        <f t="shared" si="103"/>
        <v>0</v>
      </c>
      <c r="HL37" s="65">
        <f t="shared" si="103"/>
        <v>0</v>
      </c>
      <c r="HM37" s="65">
        <f t="shared" si="103"/>
        <v>0</v>
      </c>
      <c r="HN37" s="65">
        <f t="shared" si="103"/>
        <v>0</v>
      </c>
      <c r="HO37" s="65">
        <f t="shared" si="103"/>
        <v>0</v>
      </c>
      <c r="HP37" s="65">
        <f t="shared" si="103"/>
        <v>0</v>
      </c>
      <c r="HQ37" s="65">
        <f t="shared" si="103"/>
        <v>0</v>
      </c>
      <c r="HR37" s="65">
        <f t="shared" si="103"/>
        <v>0</v>
      </c>
      <c r="HS37" s="65">
        <f t="shared" si="103"/>
        <v>0</v>
      </c>
    </row>
    <row r="38">
      <c r="B38" s="64"/>
      <c r="C38" s="64"/>
      <c r="D38" s="63"/>
      <c r="E38" s="63"/>
      <c r="F38" s="64"/>
      <c r="G38" s="64"/>
      <c r="H38" s="64"/>
      <c r="I38" s="63" t="str">
        <f t="shared" si="5"/>
        <v/>
      </c>
      <c r="J38" s="63" t="str">
        <f t="shared" si="6"/>
        <v/>
      </c>
      <c r="K38" s="63" t="str">
        <f t="shared" si="7"/>
        <v/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5">
        <f t="shared" ref="AV38:CE38" si="104">if($E38= "Consultant",$H38, $F38 * (1+$I38))*L38</f>
        <v>0</v>
      </c>
      <c r="AW38" s="65">
        <f t="shared" si="104"/>
        <v>0</v>
      </c>
      <c r="AX38" s="65">
        <f t="shared" si="104"/>
        <v>0</v>
      </c>
      <c r="AY38" s="65">
        <f t="shared" si="104"/>
        <v>0</v>
      </c>
      <c r="AZ38" s="65">
        <f t="shared" si="104"/>
        <v>0</v>
      </c>
      <c r="BA38" s="65">
        <f t="shared" si="104"/>
        <v>0</v>
      </c>
      <c r="BB38" s="65">
        <f t="shared" si="104"/>
        <v>0</v>
      </c>
      <c r="BC38" s="65">
        <f t="shared" si="104"/>
        <v>0</v>
      </c>
      <c r="BD38" s="65">
        <f t="shared" si="104"/>
        <v>0</v>
      </c>
      <c r="BE38" s="65">
        <f t="shared" si="104"/>
        <v>0</v>
      </c>
      <c r="BF38" s="65">
        <f t="shared" si="104"/>
        <v>0</v>
      </c>
      <c r="BG38" s="65">
        <f t="shared" si="104"/>
        <v>0</v>
      </c>
      <c r="BH38" s="65">
        <f t="shared" si="104"/>
        <v>0</v>
      </c>
      <c r="BI38" s="65">
        <f t="shared" si="104"/>
        <v>0</v>
      </c>
      <c r="BJ38" s="65">
        <f t="shared" si="104"/>
        <v>0</v>
      </c>
      <c r="BK38" s="65">
        <f t="shared" si="104"/>
        <v>0</v>
      </c>
      <c r="BL38" s="65">
        <f t="shared" si="104"/>
        <v>0</v>
      </c>
      <c r="BM38" s="65">
        <f t="shared" si="104"/>
        <v>0</v>
      </c>
      <c r="BN38" s="65">
        <f t="shared" si="104"/>
        <v>0</v>
      </c>
      <c r="BO38" s="65">
        <f t="shared" si="104"/>
        <v>0</v>
      </c>
      <c r="BP38" s="65">
        <f t="shared" si="104"/>
        <v>0</v>
      </c>
      <c r="BQ38" s="65">
        <f t="shared" si="104"/>
        <v>0</v>
      </c>
      <c r="BR38" s="65">
        <f t="shared" si="104"/>
        <v>0</v>
      </c>
      <c r="BS38" s="65">
        <f t="shared" si="104"/>
        <v>0</v>
      </c>
      <c r="BT38" s="65">
        <f t="shared" si="104"/>
        <v>0</v>
      </c>
      <c r="BU38" s="65">
        <f t="shared" si="104"/>
        <v>0</v>
      </c>
      <c r="BV38" s="65">
        <f t="shared" si="104"/>
        <v>0</v>
      </c>
      <c r="BW38" s="65">
        <f t="shared" si="104"/>
        <v>0</v>
      </c>
      <c r="BX38" s="65">
        <f t="shared" si="104"/>
        <v>0</v>
      </c>
      <c r="BY38" s="65">
        <f t="shared" si="104"/>
        <v>0</v>
      </c>
      <c r="BZ38" s="65">
        <f t="shared" si="104"/>
        <v>0</v>
      </c>
      <c r="CA38" s="65">
        <f t="shared" si="104"/>
        <v>0</v>
      </c>
      <c r="CB38" s="65">
        <f t="shared" si="104"/>
        <v>0</v>
      </c>
      <c r="CC38" s="65">
        <f t="shared" si="104"/>
        <v>0</v>
      </c>
      <c r="CD38" s="65">
        <f t="shared" si="104"/>
        <v>0</v>
      </c>
      <c r="CE38" s="65">
        <f t="shared" si="104"/>
        <v>0</v>
      </c>
      <c r="CF38" s="65">
        <f t="array" ref="CF38">((index(Setup!$14:$14 ,match(CF$12,Setup!$18:$18,0))=$E$8)*$J38+(index(Setup!$14:$14 ,match(CF$12,Setup!$18:$18,0))=$E$9)*$K38)*if($E38= "Consultant",$H38, $F38 * (1+$I38))*L38</f>
        <v>0</v>
      </c>
      <c r="CG38" s="65">
        <f t="array" ref="CG38">((index(Setup!$14:$14 ,match(CG$12,Setup!$18:$18,0))=$E$8)*$J38+(index(Setup!$14:$14 ,match(CG$12,Setup!$18:$18,0))=$E$9)*$K38)*if($E38= "Consultant",$H38, $F38 * (1+$I38))*M38</f>
        <v>0</v>
      </c>
      <c r="CH38" s="65">
        <f t="array" ref="CH38">((index(Setup!$14:$14 ,match(CH$12,Setup!$18:$18,0))=$E$8)*$J38+(index(Setup!$14:$14 ,match(CH$12,Setup!$18:$18,0))=$E$9)*$K38)*if($E38= "Consultant",$H38, $F38 * (1+$I38))*N38</f>
        <v>0</v>
      </c>
      <c r="CI38" s="65">
        <f t="array" ref="CI38">((index(Setup!$14:$14 ,match(CI$12,Setup!$18:$18,0))=$E$8)*$J38+(index(Setup!$14:$14 ,match(CI$12,Setup!$18:$18,0))=$E$9)*$K38)*if($E38= "Consultant",$H38, $F38 * (1+$I38))*O38</f>
        <v>0</v>
      </c>
      <c r="CJ38" s="65">
        <f t="array" ref="CJ38">((index(Setup!$14:$14 ,match(CJ$12,Setup!$18:$18,0))=$E$8)*$J38+(index(Setup!$14:$14 ,match(CJ$12,Setup!$18:$18,0))=$E$9)*$K38)*if($E38= "Consultant",$H38, $F38 * (1+$I38))*P38</f>
        <v>0</v>
      </c>
      <c r="CK38" s="65">
        <f t="array" ref="CK38">((index(Setup!$14:$14 ,match(CK$12,Setup!$18:$18,0))=$E$8)*$J38+(index(Setup!$14:$14 ,match(CK$12,Setup!$18:$18,0))=$E$9)*$K38)*if($E38= "Consultant",$H38, $F38 * (1+$I38))*Q38</f>
        <v>0</v>
      </c>
      <c r="CL38" s="65">
        <f t="array" ref="CL38">((index(Setup!$14:$14 ,match(CL$12,Setup!$18:$18,0))=$E$8)*$J38+(index(Setup!$14:$14 ,match(CL$12,Setup!$18:$18,0))=$E$9)*$K38)*if($E38= "Consultant",$H38, $F38 * (1+$I38))*R38</f>
        <v>0</v>
      </c>
      <c r="CM38" s="65">
        <f t="array" ref="CM38">((index(Setup!$14:$14 ,match(CM$12,Setup!$18:$18,0))=$E$8)*$J38+(index(Setup!$14:$14 ,match(CM$12,Setup!$18:$18,0))=$E$9)*$K38)*if($E38= "Consultant",$H38, $F38 * (1+$I38))*S38</f>
        <v>0</v>
      </c>
      <c r="CN38" s="65">
        <f t="array" ref="CN38">((index(Setup!$14:$14 ,match(CN$12,Setup!$18:$18,0))=$E$8)*$J38+(index(Setup!$14:$14 ,match(CN$12,Setup!$18:$18,0))=$E$9)*$K38)*if($E38= "Consultant",$H38, $F38 * (1+$I38))*T38</f>
        <v>0</v>
      </c>
      <c r="CO38" s="65">
        <f t="array" ref="CO38">((index(Setup!$14:$14 ,match(CO$12,Setup!$18:$18,0))=$E$8)*$J38+(index(Setup!$14:$14 ,match(CO$12,Setup!$18:$18,0))=$E$9)*$K38)*if($E38= "Consultant",$H38, $F38 * (1+$I38))*U38</f>
        <v>0</v>
      </c>
      <c r="CP38" s="65">
        <f t="array" ref="CP38">((index(Setup!$14:$14 ,match(CP$12,Setup!$18:$18,0))=$E$8)*$J38+(index(Setup!$14:$14 ,match(CP$12,Setup!$18:$18,0))=$E$9)*$K38)*if($E38= "Consultant",$H38, $F38 * (1+$I38))*V38</f>
        <v>0</v>
      </c>
      <c r="CQ38" s="65">
        <f t="array" ref="CQ38">((index(Setup!$14:$14 ,match(CQ$12,Setup!$18:$18,0))=$E$8)*$J38+(index(Setup!$14:$14 ,match(CQ$12,Setup!$18:$18,0))=$E$9)*$K38)*if($E38= "Consultant",$H38, $F38 * (1+$I38))*W38</f>
        <v>0</v>
      </c>
      <c r="CR38" s="65">
        <f t="array" ref="CR38">((index(Setup!$14:$14 ,match(CR$12,Setup!$18:$18,0))=$E$8)*$J38+(index(Setup!$14:$14 ,match(CR$12,Setup!$18:$18,0))=$E$9)*$K38)*if($E38= "Consultant",$H38, $F38 * (1+$I38))*X38</f>
        <v>0</v>
      </c>
      <c r="CS38" s="65">
        <f t="array" ref="CS38">((index(Setup!$14:$14 ,match(CS$12,Setup!$18:$18,0))=$E$8)*$J38+(index(Setup!$14:$14 ,match(CS$12,Setup!$18:$18,0))=$E$9)*$K38)*if($E38= "Consultant",$H38, $F38 * (1+$I38))*Y38</f>
        <v>0</v>
      </c>
      <c r="CT38" s="65">
        <f t="array" ref="CT38">((index(Setup!$14:$14 ,match(CT$12,Setup!$18:$18,0))=$E$8)*$J38+(index(Setup!$14:$14 ,match(CT$12,Setup!$18:$18,0))=$E$9)*$K38)*if($E38= "Consultant",$H38, $F38 * (1+$I38))*Z38</f>
        <v>0</v>
      </c>
      <c r="CU38" s="65">
        <f t="array" ref="CU38">((index(Setup!$14:$14 ,match(CU$12,Setup!$18:$18,0))=$E$8)*$J38+(index(Setup!$14:$14 ,match(CU$12,Setup!$18:$18,0))=$E$9)*$K38)*if($E38= "Consultant",$H38, $F38 * (1+$I38))*AA38</f>
        <v>0</v>
      </c>
      <c r="CV38" s="65">
        <f t="array" ref="CV38">((index(Setup!$14:$14 ,match(CV$12,Setup!$18:$18,0))=$E$8)*$J38+(index(Setup!$14:$14 ,match(CV$12,Setup!$18:$18,0))=$E$9)*$K38)*if($E38= "Consultant",$H38, $F38 * (1+$I38))*AB38</f>
        <v>0</v>
      </c>
      <c r="CW38" s="65">
        <f t="array" ref="CW38">((index(Setup!$14:$14 ,match(CW$12,Setup!$18:$18,0))=$E$8)*$J38+(index(Setup!$14:$14 ,match(CW$12,Setup!$18:$18,0))=$E$9)*$K38)*if($E38= "Consultant",$H38, $F38 * (1+$I38))*AC38</f>
        <v>0</v>
      </c>
      <c r="CX38" s="65">
        <f t="array" ref="CX38">((index(Setup!$14:$14 ,match(CX$12,Setup!$18:$18,0))=$E$8)*$J38+(index(Setup!$14:$14 ,match(CX$12,Setup!$18:$18,0))=$E$9)*$K38)*if($E38= "Consultant",$H38, $F38 * (1+$I38))*AD38</f>
        <v>0</v>
      </c>
      <c r="CY38" s="65">
        <f t="array" ref="CY38">((index(Setup!$14:$14 ,match(CY$12,Setup!$18:$18,0))=$E$8)*$J38+(index(Setup!$14:$14 ,match(CY$12,Setup!$18:$18,0))=$E$9)*$K38)*if($E38= "Consultant",$H38, $F38 * (1+$I38))*AE38</f>
        <v>0</v>
      </c>
      <c r="CZ38" s="65">
        <f t="array" ref="CZ38">((index(Setup!$14:$14 ,match(CZ$12,Setup!$18:$18,0))=$E$8)*$J38+(index(Setup!$14:$14 ,match(CZ$12,Setup!$18:$18,0))=$E$9)*$K38)*if($E38= "Consultant",$H38, $F38 * (1+$I38))*AF38</f>
        <v>0</v>
      </c>
      <c r="DA38" s="65">
        <f t="array" ref="DA38">((index(Setup!$14:$14 ,match(DA$12,Setup!$18:$18,0))=$E$8)*$J38+(index(Setup!$14:$14 ,match(DA$12,Setup!$18:$18,0))=$E$9)*$K38)*if($E38= "Consultant",$H38, $F38 * (1+$I38))*AG38</f>
        <v>0</v>
      </c>
      <c r="DB38" s="65">
        <f t="array" ref="DB38">((index(Setup!$14:$14 ,match(DB$12,Setup!$18:$18,0))=$E$8)*$J38+(index(Setup!$14:$14 ,match(DB$12,Setup!$18:$18,0))=$E$9)*$K38)*if($E38= "Consultant",$H38, $F38 * (1+$I38))*AH38</f>
        <v>0</v>
      </c>
      <c r="DC38" s="65">
        <f t="array" ref="DC38">((index(Setup!$14:$14 ,match(DC$12,Setup!$18:$18,0))=$E$8)*$J38+(index(Setup!$14:$14 ,match(DC$12,Setup!$18:$18,0))=$E$9)*$K38)*if($E38= "Consultant",$H38, $F38 * (1+$I38))*AI38</f>
        <v>0</v>
      </c>
      <c r="DD38" s="65">
        <f t="array" ref="DD38">((index(Setup!$14:$14 ,match(DD$12,Setup!$18:$18,0))=$E$8)*$J38+(index(Setup!$14:$14 ,match(DD$12,Setup!$18:$18,0))=$E$9)*$K38)*if($E38= "Consultant",$H38, $F38 * (1+$I38))*AJ38</f>
        <v>0</v>
      </c>
      <c r="DE38" s="65">
        <f t="array" ref="DE38">((index(Setup!$14:$14 ,match(DE$12,Setup!$18:$18,0))=$E$8)*$J38+(index(Setup!$14:$14 ,match(DE$12,Setup!$18:$18,0))=$E$9)*$K38)*if($E38= "Consultant",$H38, $F38 * (1+$I38))*AK38</f>
        <v>0</v>
      </c>
      <c r="DF38" s="65">
        <f t="array" ref="DF38">((index(Setup!$14:$14 ,match(DF$12,Setup!$18:$18,0))=$E$8)*$J38+(index(Setup!$14:$14 ,match(DF$12,Setup!$18:$18,0))=$E$9)*$K38)*if($E38= "Consultant",$H38, $F38 * (1+$I38))*AL38</f>
        <v>0</v>
      </c>
      <c r="DG38" s="65">
        <f t="array" ref="DG38">((index(Setup!$14:$14 ,match(DG$12,Setup!$18:$18,0))=$E$8)*$J38+(index(Setup!$14:$14 ,match(DG$12,Setup!$18:$18,0))=$E$9)*$K38)*if($E38= "Consultant",$H38, $F38 * (1+$I38))*AM38</f>
        <v>0</v>
      </c>
      <c r="DH38" s="65">
        <f t="array" ref="DH38">((index(Setup!$14:$14 ,match(DH$12,Setup!$18:$18,0))=$E$8)*$J38+(index(Setup!$14:$14 ,match(DH$12,Setup!$18:$18,0))=$E$9)*$K38)*if($E38= "Consultant",$H38, $F38 * (1+$I38))*AN38</f>
        <v>0</v>
      </c>
      <c r="DI38" s="65">
        <f t="array" ref="DI38">((index(Setup!$14:$14 ,match(DI$12,Setup!$18:$18,0))=$E$8)*$J38+(index(Setup!$14:$14 ,match(DI$12,Setup!$18:$18,0))=$E$9)*$K38)*if($E38= "Consultant",$H38, $F38 * (1+$I38))*AO38</f>
        <v>0</v>
      </c>
      <c r="DJ38" s="65">
        <f t="array" ref="DJ38">((index(Setup!$14:$14 ,match(DJ$12,Setup!$18:$18,0))=$E$8)*$J38+(index(Setup!$14:$14 ,match(DJ$12,Setup!$18:$18,0))=$E$9)*$K38)*if($E38= "Consultant",$H38, $F38 * (1+$I38))*AP38</f>
        <v>0</v>
      </c>
      <c r="DK38" s="65">
        <f t="array" ref="DK38">((index(Setup!$14:$14 ,match(DK$12,Setup!$18:$18,0))=$E$8)*$J38+(index(Setup!$14:$14 ,match(DK$12,Setup!$18:$18,0))=$E$9)*$K38)*if($E38= "Consultant",$H38, $F38 * (1+$I38))*AQ38</f>
        <v>0</v>
      </c>
      <c r="DL38" s="65">
        <f t="array" ref="DL38">((index(Setup!$14:$14 ,match(DL$12,Setup!$18:$18,0))=$E$8)*$J38+(index(Setup!$14:$14 ,match(DL$12,Setup!$18:$18,0))=$E$9)*$K38)*if($E38= "Consultant",$H38, $F38 * (1+$I38))*AR38</f>
        <v>0</v>
      </c>
      <c r="DM38" s="65">
        <f t="array" ref="DM38">((index(Setup!$14:$14 ,match(DM$12,Setup!$18:$18,0))=$E$8)*$J38+(index(Setup!$14:$14 ,match(DM$12,Setup!$18:$18,0))=$E$9)*$K38)*if($E38= "Consultant",$H38, $F38 * (1+$I38))*AS38</f>
        <v>0</v>
      </c>
      <c r="DN38" s="65">
        <f t="array" ref="DN38">((index(Setup!$14:$14 ,match(DN$12,Setup!$18:$18,0))=$E$8)*$J38+(index(Setup!$14:$14 ,match(DN$12,Setup!$18:$18,0))=$E$9)*$K38)*if($E38= "Consultant",$H38, $F38 * (1+$I38))*AT38</f>
        <v>0</v>
      </c>
      <c r="DO38" s="65">
        <f t="array" ref="DO38">((index(Setup!$14:$14 ,match(DO$12,Setup!$18:$18,0))=$E$8)*$J38+(index(Setup!$14:$14 ,match(DO$12,Setup!$18:$18,0))=$E$9)*$K38)*if($E38= "Consultant",$H38, $F38 * (1+$I38))*AU38</f>
        <v>0</v>
      </c>
      <c r="DP38" s="65">
        <f t="shared" ref="DP38:EY38" si="105">$G38*L38</f>
        <v>0</v>
      </c>
      <c r="DQ38" s="65">
        <f t="shared" si="105"/>
        <v>0</v>
      </c>
      <c r="DR38" s="65">
        <f t="shared" si="105"/>
        <v>0</v>
      </c>
      <c r="DS38" s="65">
        <f t="shared" si="105"/>
        <v>0</v>
      </c>
      <c r="DT38" s="65">
        <f t="shared" si="105"/>
        <v>0</v>
      </c>
      <c r="DU38" s="65">
        <f t="shared" si="105"/>
        <v>0</v>
      </c>
      <c r="DV38" s="65">
        <f t="shared" si="105"/>
        <v>0</v>
      </c>
      <c r="DW38" s="65">
        <f t="shared" si="105"/>
        <v>0</v>
      </c>
      <c r="DX38" s="65">
        <f t="shared" si="105"/>
        <v>0</v>
      </c>
      <c r="DY38" s="65">
        <f t="shared" si="105"/>
        <v>0</v>
      </c>
      <c r="DZ38" s="65">
        <f t="shared" si="105"/>
        <v>0</v>
      </c>
      <c r="EA38" s="65">
        <f t="shared" si="105"/>
        <v>0</v>
      </c>
      <c r="EB38" s="65">
        <f t="shared" si="105"/>
        <v>0</v>
      </c>
      <c r="EC38" s="65">
        <f t="shared" si="105"/>
        <v>0</v>
      </c>
      <c r="ED38" s="65">
        <f t="shared" si="105"/>
        <v>0</v>
      </c>
      <c r="EE38" s="65">
        <f t="shared" si="105"/>
        <v>0</v>
      </c>
      <c r="EF38" s="65">
        <f t="shared" si="105"/>
        <v>0</v>
      </c>
      <c r="EG38" s="65">
        <f t="shared" si="105"/>
        <v>0</v>
      </c>
      <c r="EH38" s="65">
        <f t="shared" si="105"/>
        <v>0</v>
      </c>
      <c r="EI38" s="65">
        <f t="shared" si="105"/>
        <v>0</v>
      </c>
      <c r="EJ38" s="65">
        <f t="shared" si="105"/>
        <v>0</v>
      </c>
      <c r="EK38" s="65">
        <f t="shared" si="105"/>
        <v>0</v>
      </c>
      <c r="EL38" s="65">
        <f t="shared" si="105"/>
        <v>0</v>
      </c>
      <c r="EM38" s="65">
        <f t="shared" si="105"/>
        <v>0</v>
      </c>
      <c r="EN38" s="65">
        <f t="shared" si="105"/>
        <v>0</v>
      </c>
      <c r="EO38" s="65">
        <f t="shared" si="105"/>
        <v>0</v>
      </c>
      <c r="EP38" s="65">
        <f t="shared" si="105"/>
        <v>0</v>
      </c>
      <c r="EQ38" s="65">
        <f t="shared" si="105"/>
        <v>0</v>
      </c>
      <c r="ER38" s="65">
        <f t="shared" si="105"/>
        <v>0</v>
      </c>
      <c r="ES38" s="65">
        <f t="shared" si="105"/>
        <v>0</v>
      </c>
      <c r="ET38" s="65">
        <f t="shared" si="105"/>
        <v>0</v>
      </c>
      <c r="EU38" s="65">
        <f t="shared" si="105"/>
        <v>0</v>
      </c>
      <c r="EV38" s="65">
        <f t="shared" si="105"/>
        <v>0</v>
      </c>
      <c r="EW38" s="65">
        <f t="shared" si="105"/>
        <v>0</v>
      </c>
      <c r="EX38" s="65">
        <f t="shared" si="105"/>
        <v>0</v>
      </c>
      <c r="EY38" s="65">
        <f t="shared" si="105"/>
        <v>0</v>
      </c>
      <c r="EZ38" s="65">
        <f t="shared" ref="EZ38:GI38" si="106">AV38+CF38+DP38</f>
        <v>0</v>
      </c>
      <c r="FA38" s="65">
        <f t="shared" si="106"/>
        <v>0</v>
      </c>
      <c r="FB38" s="65">
        <f t="shared" si="106"/>
        <v>0</v>
      </c>
      <c r="FC38" s="65">
        <f t="shared" si="106"/>
        <v>0</v>
      </c>
      <c r="FD38" s="65">
        <f t="shared" si="106"/>
        <v>0</v>
      </c>
      <c r="FE38" s="65">
        <f t="shared" si="106"/>
        <v>0</v>
      </c>
      <c r="FF38" s="65">
        <f t="shared" si="106"/>
        <v>0</v>
      </c>
      <c r="FG38" s="65">
        <f t="shared" si="106"/>
        <v>0</v>
      </c>
      <c r="FH38" s="65">
        <f t="shared" si="106"/>
        <v>0</v>
      </c>
      <c r="FI38" s="65">
        <f t="shared" si="106"/>
        <v>0</v>
      </c>
      <c r="FJ38" s="65">
        <f t="shared" si="106"/>
        <v>0</v>
      </c>
      <c r="FK38" s="65">
        <f t="shared" si="106"/>
        <v>0</v>
      </c>
      <c r="FL38" s="65">
        <f t="shared" si="106"/>
        <v>0</v>
      </c>
      <c r="FM38" s="65">
        <f t="shared" si="106"/>
        <v>0</v>
      </c>
      <c r="FN38" s="65">
        <f t="shared" si="106"/>
        <v>0</v>
      </c>
      <c r="FO38" s="65">
        <f t="shared" si="106"/>
        <v>0</v>
      </c>
      <c r="FP38" s="65">
        <f t="shared" si="106"/>
        <v>0</v>
      </c>
      <c r="FQ38" s="65">
        <f t="shared" si="106"/>
        <v>0</v>
      </c>
      <c r="FR38" s="65">
        <f t="shared" si="106"/>
        <v>0</v>
      </c>
      <c r="FS38" s="65">
        <f t="shared" si="106"/>
        <v>0</v>
      </c>
      <c r="FT38" s="65">
        <f t="shared" si="106"/>
        <v>0</v>
      </c>
      <c r="FU38" s="65">
        <f t="shared" si="106"/>
        <v>0</v>
      </c>
      <c r="FV38" s="65">
        <f t="shared" si="106"/>
        <v>0</v>
      </c>
      <c r="FW38" s="65">
        <f t="shared" si="106"/>
        <v>0</v>
      </c>
      <c r="FX38" s="65">
        <f t="shared" si="106"/>
        <v>0</v>
      </c>
      <c r="FY38" s="65">
        <f t="shared" si="106"/>
        <v>0</v>
      </c>
      <c r="FZ38" s="65">
        <f t="shared" si="106"/>
        <v>0</v>
      </c>
      <c r="GA38" s="65">
        <f t="shared" si="106"/>
        <v>0</v>
      </c>
      <c r="GB38" s="65">
        <f t="shared" si="106"/>
        <v>0</v>
      </c>
      <c r="GC38" s="65">
        <f t="shared" si="106"/>
        <v>0</v>
      </c>
      <c r="GD38" s="65">
        <f t="shared" si="106"/>
        <v>0</v>
      </c>
      <c r="GE38" s="65">
        <f t="shared" si="106"/>
        <v>0</v>
      </c>
      <c r="GF38" s="65">
        <f t="shared" si="106"/>
        <v>0</v>
      </c>
      <c r="GG38" s="65">
        <f t="shared" si="106"/>
        <v>0</v>
      </c>
      <c r="GH38" s="65">
        <f t="shared" si="106"/>
        <v>0</v>
      </c>
      <c r="GI38" s="65">
        <f t="shared" si="106"/>
        <v>0</v>
      </c>
      <c r="GJ38" s="65">
        <f t="shared" ref="GJ38:HS38" si="107">(if($E38= "Consultant",$H38, $F38 * (1+$I38))*L38*(12+$J38+$K38)/12)+DP38</f>
        <v>0</v>
      </c>
      <c r="GK38" s="65">
        <f t="shared" si="107"/>
        <v>0</v>
      </c>
      <c r="GL38" s="65">
        <f t="shared" si="107"/>
        <v>0</v>
      </c>
      <c r="GM38" s="65">
        <f t="shared" si="107"/>
        <v>0</v>
      </c>
      <c r="GN38" s="65">
        <f t="shared" si="107"/>
        <v>0</v>
      </c>
      <c r="GO38" s="65">
        <f t="shared" si="107"/>
        <v>0</v>
      </c>
      <c r="GP38" s="65">
        <f t="shared" si="107"/>
        <v>0</v>
      </c>
      <c r="GQ38" s="65">
        <f t="shared" si="107"/>
        <v>0</v>
      </c>
      <c r="GR38" s="65">
        <f t="shared" si="107"/>
        <v>0</v>
      </c>
      <c r="GS38" s="65">
        <f t="shared" si="107"/>
        <v>0</v>
      </c>
      <c r="GT38" s="65">
        <f t="shared" si="107"/>
        <v>0</v>
      </c>
      <c r="GU38" s="65">
        <f t="shared" si="107"/>
        <v>0</v>
      </c>
      <c r="GV38" s="65">
        <f t="shared" si="107"/>
        <v>0</v>
      </c>
      <c r="GW38" s="65">
        <f t="shared" si="107"/>
        <v>0</v>
      </c>
      <c r="GX38" s="65">
        <f t="shared" si="107"/>
        <v>0</v>
      </c>
      <c r="GY38" s="65">
        <f t="shared" si="107"/>
        <v>0</v>
      </c>
      <c r="GZ38" s="65">
        <f t="shared" si="107"/>
        <v>0</v>
      </c>
      <c r="HA38" s="65">
        <f t="shared" si="107"/>
        <v>0</v>
      </c>
      <c r="HB38" s="65">
        <f t="shared" si="107"/>
        <v>0</v>
      </c>
      <c r="HC38" s="65">
        <f t="shared" si="107"/>
        <v>0</v>
      </c>
      <c r="HD38" s="65">
        <f t="shared" si="107"/>
        <v>0</v>
      </c>
      <c r="HE38" s="65">
        <f t="shared" si="107"/>
        <v>0</v>
      </c>
      <c r="HF38" s="65">
        <f t="shared" si="107"/>
        <v>0</v>
      </c>
      <c r="HG38" s="65">
        <f t="shared" si="107"/>
        <v>0</v>
      </c>
      <c r="HH38" s="65">
        <f t="shared" si="107"/>
        <v>0</v>
      </c>
      <c r="HI38" s="65">
        <f t="shared" si="107"/>
        <v>0</v>
      </c>
      <c r="HJ38" s="65">
        <f t="shared" si="107"/>
        <v>0</v>
      </c>
      <c r="HK38" s="65">
        <f t="shared" si="107"/>
        <v>0</v>
      </c>
      <c r="HL38" s="65">
        <f t="shared" si="107"/>
        <v>0</v>
      </c>
      <c r="HM38" s="65">
        <f t="shared" si="107"/>
        <v>0</v>
      </c>
      <c r="HN38" s="65">
        <f t="shared" si="107"/>
        <v>0</v>
      </c>
      <c r="HO38" s="65">
        <f t="shared" si="107"/>
        <v>0</v>
      </c>
      <c r="HP38" s="65">
        <f t="shared" si="107"/>
        <v>0</v>
      </c>
      <c r="HQ38" s="65">
        <f t="shared" si="107"/>
        <v>0</v>
      </c>
      <c r="HR38" s="65">
        <f t="shared" si="107"/>
        <v>0</v>
      </c>
      <c r="HS38" s="65">
        <f t="shared" si="107"/>
        <v>0</v>
      </c>
    </row>
    <row r="39">
      <c r="B39" s="64"/>
      <c r="C39" s="64"/>
      <c r="D39" s="63"/>
      <c r="E39" s="63"/>
      <c r="F39" s="64"/>
      <c r="G39" s="64"/>
      <c r="H39" s="64"/>
      <c r="I39" s="63" t="str">
        <f t="shared" si="5"/>
        <v/>
      </c>
      <c r="J39" s="63" t="str">
        <f t="shared" si="6"/>
        <v/>
      </c>
      <c r="K39" s="63" t="str">
        <f t="shared" si="7"/>
        <v/>
      </c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5">
        <f t="shared" ref="AV39:CE39" si="108">if($E39= "Consultant",$H39, $F39 * (1+$I39))*L39</f>
        <v>0</v>
      </c>
      <c r="AW39" s="65">
        <f t="shared" si="108"/>
        <v>0</v>
      </c>
      <c r="AX39" s="65">
        <f t="shared" si="108"/>
        <v>0</v>
      </c>
      <c r="AY39" s="65">
        <f t="shared" si="108"/>
        <v>0</v>
      </c>
      <c r="AZ39" s="65">
        <f t="shared" si="108"/>
        <v>0</v>
      </c>
      <c r="BA39" s="65">
        <f t="shared" si="108"/>
        <v>0</v>
      </c>
      <c r="BB39" s="65">
        <f t="shared" si="108"/>
        <v>0</v>
      </c>
      <c r="BC39" s="65">
        <f t="shared" si="108"/>
        <v>0</v>
      </c>
      <c r="BD39" s="65">
        <f t="shared" si="108"/>
        <v>0</v>
      </c>
      <c r="BE39" s="65">
        <f t="shared" si="108"/>
        <v>0</v>
      </c>
      <c r="BF39" s="65">
        <f t="shared" si="108"/>
        <v>0</v>
      </c>
      <c r="BG39" s="65">
        <f t="shared" si="108"/>
        <v>0</v>
      </c>
      <c r="BH39" s="65">
        <f t="shared" si="108"/>
        <v>0</v>
      </c>
      <c r="BI39" s="65">
        <f t="shared" si="108"/>
        <v>0</v>
      </c>
      <c r="BJ39" s="65">
        <f t="shared" si="108"/>
        <v>0</v>
      </c>
      <c r="BK39" s="65">
        <f t="shared" si="108"/>
        <v>0</v>
      </c>
      <c r="BL39" s="65">
        <f t="shared" si="108"/>
        <v>0</v>
      </c>
      <c r="BM39" s="65">
        <f t="shared" si="108"/>
        <v>0</v>
      </c>
      <c r="BN39" s="65">
        <f t="shared" si="108"/>
        <v>0</v>
      </c>
      <c r="BO39" s="65">
        <f t="shared" si="108"/>
        <v>0</v>
      </c>
      <c r="BP39" s="65">
        <f t="shared" si="108"/>
        <v>0</v>
      </c>
      <c r="BQ39" s="65">
        <f t="shared" si="108"/>
        <v>0</v>
      </c>
      <c r="BR39" s="65">
        <f t="shared" si="108"/>
        <v>0</v>
      </c>
      <c r="BS39" s="65">
        <f t="shared" si="108"/>
        <v>0</v>
      </c>
      <c r="BT39" s="65">
        <f t="shared" si="108"/>
        <v>0</v>
      </c>
      <c r="BU39" s="65">
        <f t="shared" si="108"/>
        <v>0</v>
      </c>
      <c r="BV39" s="65">
        <f t="shared" si="108"/>
        <v>0</v>
      </c>
      <c r="BW39" s="65">
        <f t="shared" si="108"/>
        <v>0</v>
      </c>
      <c r="BX39" s="65">
        <f t="shared" si="108"/>
        <v>0</v>
      </c>
      <c r="BY39" s="65">
        <f t="shared" si="108"/>
        <v>0</v>
      </c>
      <c r="BZ39" s="65">
        <f t="shared" si="108"/>
        <v>0</v>
      </c>
      <c r="CA39" s="65">
        <f t="shared" si="108"/>
        <v>0</v>
      </c>
      <c r="CB39" s="65">
        <f t="shared" si="108"/>
        <v>0</v>
      </c>
      <c r="CC39" s="65">
        <f t="shared" si="108"/>
        <v>0</v>
      </c>
      <c r="CD39" s="65">
        <f t="shared" si="108"/>
        <v>0</v>
      </c>
      <c r="CE39" s="65">
        <f t="shared" si="108"/>
        <v>0</v>
      </c>
      <c r="CF39" s="65">
        <f t="array" ref="CF39">((index(Setup!$14:$14 ,match(CF$12,Setup!$18:$18,0))=$E$8)*$J39+(index(Setup!$14:$14 ,match(CF$12,Setup!$18:$18,0))=$E$9)*$K39)*if($E39= "Consultant",$H39, $F39 * (1+$I39))*L39</f>
        <v>0</v>
      </c>
      <c r="CG39" s="65">
        <f t="array" ref="CG39">((index(Setup!$14:$14 ,match(CG$12,Setup!$18:$18,0))=$E$8)*$J39+(index(Setup!$14:$14 ,match(CG$12,Setup!$18:$18,0))=$E$9)*$K39)*if($E39= "Consultant",$H39, $F39 * (1+$I39))*M39</f>
        <v>0</v>
      </c>
      <c r="CH39" s="65">
        <f t="array" ref="CH39">((index(Setup!$14:$14 ,match(CH$12,Setup!$18:$18,0))=$E$8)*$J39+(index(Setup!$14:$14 ,match(CH$12,Setup!$18:$18,0))=$E$9)*$K39)*if($E39= "Consultant",$H39, $F39 * (1+$I39))*N39</f>
        <v>0</v>
      </c>
      <c r="CI39" s="65">
        <f t="array" ref="CI39">((index(Setup!$14:$14 ,match(CI$12,Setup!$18:$18,0))=$E$8)*$J39+(index(Setup!$14:$14 ,match(CI$12,Setup!$18:$18,0))=$E$9)*$K39)*if($E39= "Consultant",$H39, $F39 * (1+$I39))*O39</f>
        <v>0</v>
      </c>
      <c r="CJ39" s="65">
        <f t="array" ref="CJ39">((index(Setup!$14:$14 ,match(CJ$12,Setup!$18:$18,0))=$E$8)*$J39+(index(Setup!$14:$14 ,match(CJ$12,Setup!$18:$18,0))=$E$9)*$K39)*if($E39= "Consultant",$H39, $F39 * (1+$I39))*P39</f>
        <v>0</v>
      </c>
      <c r="CK39" s="65">
        <f t="array" ref="CK39">((index(Setup!$14:$14 ,match(CK$12,Setup!$18:$18,0))=$E$8)*$J39+(index(Setup!$14:$14 ,match(CK$12,Setup!$18:$18,0))=$E$9)*$K39)*if($E39= "Consultant",$H39, $F39 * (1+$I39))*Q39</f>
        <v>0</v>
      </c>
      <c r="CL39" s="65">
        <f t="array" ref="CL39">((index(Setup!$14:$14 ,match(CL$12,Setup!$18:$18,0))=$E$8)*$J39+(index(Setup!$14:$14 ,match(CL$12,Setup!$18:$18,0))=$E$9)*$K39)*if($E39= "Consultant",$H39, $F39 * (1+$I39))*R39</f>
        <v>0</v>
      </c>
      <c r="CM39" s="65">
        <f t="array" ref="CM39">((index(Setup!$14:$14 ,match(CM$12,Setup!$18:$18,0))=$E$8)*$J39+(index(Setup!$14:$14 ,match(CM$12,Setup!$18:$18,0))=$E$9)*$K39)*if($E39= "Consultant",$H39, $F39 * (1+$I39))*S39</f>
        <v>0</v>
      </c>
      <c r="CN39" s="65">
        <f t="array" ref="CN39">((index(Setup!$14:$14 ,match(CN$12,Setup!$18:$18,0))=$E$8)*$J39+(index(Setup!$14:$14 ,match(CN$12,Setup!$18:$18,0))=$E$9)*$K39)*if($E39= "Consultant",$H39, $F39 * (1+$I39))*T39</f>
        <v>0</v>
      </c>
      <c r="CO39" s="65">
        <f t="array" ref="CO39">((index(Setup!$14:$14 ,match(CO$12,Setup!$18:$18,0))=$E$8)*$J39+(index(Setup!$14:$14 ,match(CO$12,Setup!$18:$18,0))=$E$9)*$K39)*if($E39= "Consultant",$H39, $F39 * (1+$I39))*U39</f>
        <v>0</v>
      </c>
      <c r="CP39" s="65">
        <f t="array" ref="CP39">((index(Setup!$14:$14 ,match(CP$12,Setup!$18:$18,0))=$E$8)*$J39+(index(Setup!$14:$14 ,match(CP$12,Setup!$18:$18,0))=$E$9)*$K39)*if($E39= "Consultant",$H39, $F39 * (1+$I39))*V39</f>
        <v>0</v>
      </c>
      <c r="CQ39" s="65">
        <f t="array" ref="CQ39">((index(Setup!$14:$14 ,match(CQ$12,Setup!$18:$18,0))=$E$8)*$J39+(index(Setup!$14:$14 ,match(CQ$12,Setup!$18:$18,0))=$E$9)*$K39)*if($E39= "Consultant",$H39, $F39 * (1+$I39))*W39</f>
        <v>0</v>
      </c>
      <c r="CR39" s="65">
        <f t="array" ref="CR39">((index(Setup!$14:$14 ,match(CR$12,Setup!$18:$18,0))=$E$8)*$J39+(index(Setup!$14:$14 ,match(CR$12,Setup!$18:$18,0))=$E$9)*$K39)*if($E39= "Consultant",$H39, $F39 * (1+$I39))*X39</f>
        <v>0</v>
      </c>
      <c r="CS39" s="65">
        <f t="array" ref="CS39">((index(Setup!$14:$14 ,match(CS$12,Setup!$18:$18,0))=$E$8)*$J39+(index(Setup!$14:$14 ,match(CS$12,Setup!$18:$18,0))=$E$9)*$K39)*if($E39= "Consultant",$H39, $F39 * (1+$I39))*Y39</f>
        <v>0</v>
      </c>
      <c r="CT39" s="65">
        <f t="array" ref="CT39">((index(Setup!$14:$14 ,match(CT$12,Setup!$18:$18,0))=$E$8)*$J39+(index(Setup!$14:$14 ,match(CT$12,Setup!$18:$18,0))=$E$9)*$K39)*if($E39= "Consultant",$H39, $F39 * (1+$I39))*Z39</f>
        <v>0</v>
      </c>
      <c r="CU39" s="65">
        <f t="array" ref="CU39">((index(Setup!$14:$14 ,match(CU$12,Setup!$18:$18,0))=$E$8)*$J39+(index(Setup!$14:$14 ,match(CU$12,Setup!$18:$18,0))=$E$9)*$K39)*if($E39= "Consultant",$H39, $F39 * (1+$I39))*AA39</f>
        <v>0</v>
      </c>
      <c r="CV39" s="65">
        <f t="array" ref="CV39">((index(Setup!$14:$14 ,match(CV$12,Setup!$18:$18,0))=$E$8)*$J39+(index(Setup!$14:$14 ,match(CV$12,Setup!$18:$18,0))=$E$9)*$K39)*if($E39= "Consultant",$H39, $F39 * (1+$I39))*AB39</f>
        <v>0</v>
      </c>
      <c r="CW39" s="65">
        <f t="array" ref="CW39">((index(Setup!$14:$14 ,match(CW$12,Setup!$18:$18,0))=$E$8)*$J39+(index(Setup!$14:$14 ,match(CW$12,Setup!$18:$18,0))=$E$9)*$K39)*if($E39= "Consultant",$H39, $F39 * (1+$I39))*AC39</f>
        <v>0</v>
      </c>
      <c r="CX39" s="65">
        <f t="array" ref="CX39">((index(Setup!$14:$14 ,match(CX$12,Setup!$18:$18,0))=$E$8)*$J39+(index(Setup!$14:$14 ,match(CX$12,Setup!$18:$18,0))=$E$9)*$K39)*if($E39= "Consultant",$H39, $F39 * (1+$I39))*AD39</f>
        <v>0</v>
      </c>
      <c r="CY39" s="65">
        <f t="array" ref="CY39">((index(Setup!$14:$14 ,match(CY$12,Setup!$18:$18,0))=$E$8)*$J39+(index(Setup!$14:$14 ,match(CY$12,Setup!$18:$18,0))=$E$9)*$K39)*if($E39= "Consultant",$H39, $F39 * (1+$I39))*AE39</f>
        <v>0</v>
      </c>
      <c r="CZ39" s="65">
        <f t="array" ref="CZ39">((index(Setup!$14:$14 ,match(CZ$12,Setup!$18:$18,0))=$E$8)*$J39+(index(Setup!$14:$14 ,match(CZ$12,Setup!$18:$18,0))=$E$9)*$K39)*if($E39= "Consultant",$H39, $F39 * (1+$I39))*AF39</f>
        <v>0</v>
      </c>
      <c r="DA39" s="65">
        <f t="array" ref="DA39">((index(Setup!$14:$14 ,match(DA$12,Setup!$18:$18,0))=$E$8)*$J39+(index(Setup!$14:$14 ,match(DA$12,Setup!$18:$18,0))=$E$9)*$K39)*if($E39= "Consultant",$H39, $F39 * (1+$I39))*AG39</f>
        <v>0</v>
      </c>
      <c r="DB39" s="65">
        <f t="array" ref="DB39">((index(Setup!$14:$14 ,match(DB$12,Setup!$18:$18,0))=$E$8)*$J39+(index(Setup!$14:$14 ,match(DB$12,Setup!$18:$18,0))=$E$9)*$K39)*if($E39= "Consultant",$H39, $F39 * (1+$I39))*AH39</f>
        <v>0</v>
      </c>
      <c r="DC39" s="65">
        <f t="array" ref="DC39">((index(Setup!$14:$14 ,match(DC$12,Setup!$18:$18,0))=$E$8)*$J39+(index(Setup!$14:$14 ,match(DC$12,Setup!$18:$18,0))=$E$9)*$K39)*if($E39= "Consultant",$H39, $F39 * (1+$I39))*AI39</f>
        <v>0</v>
      </c>
      <c r="DD39" s="65">
        <f t="array" ref="DD39">((index(Setup!$14:$14 ,match(DD$12,Setup!$18:$18,0))=$E$8)*$J39+(index(Setup!$14:$14 ,match(DD$12,Setup!$18:$18,0))=$E$9)*$K39)*if($E39= "Consultant",$H39, $F39 * (1+$I39))*AJ39</f>
        <v>0</v>
      </c>
      <c r="DE39" s="65">
        <f t="array" ref="DE39">((index(Setup!$14:$14 ,match(DE$12,Setup!$18:$18,0))=$E$8)*$J39+(index(Setup!$14:$14 ,match(DE$12,Setup!$18:$18,0))=$E$9)*$K39)*if($E39= "Consultant",$H39, $F39 * (1+$I39))*AK39</f>
        <v>0</v>
      </c>
      <c r="DF39" s="65">
        <f t="array" ref="DF39">((index(Setup!$14:$14 ,match(DF$12,Setup!$18:$18,0))=$E$8)*$J39+(index(Setup!$14:$14 ,match(DF$12,Setup!$18:$18,0))=$E$9)*$K39)*if($E39= "Consultant",$H39, $F39 * (1+$I39))*AL39</f>
        <v>0</v>
      </c>
      <c r="DG39" s="65">
        <f t="array" ref="DG39">((index(Setup!$14:$14 ,match(DG$12,Setup!$18:$18,0))=$E$8)*$J39+(index(Setup!$14:$14 ,match(DG$12,Setup!$18:$18,0))=$E$9)*$K39)*if($E39= "Consultant",$H39, $F39 * (1+$I39))*AM39</f>
        <v>0</v>
      </c>
      <c r="DH39" s="65">
        <f t="array" ref="DH39">((index(Setup!$14:$14 ,match(DH$12,Setup!$18:$18,0))=$E$8)*$J39+(index(Setup!$14:$14 ,match(DH$12,Setup!$18:$18,0))=$E$9)*$K39)*if($E39= "Consultant",$H39, $F39 * (1+$I39))*AN39</f>
        <v>0</v>
      </c>
      <c r="DI39" s="65">
        <f t="array" ref="DI39">((index(Setup!$14:$14 ,match(DI$12,Setup!$18:$18,0))=$E$8)*$J39+(index(Setup!$14:$14 ,match(DI$12,Setup!$18:$18,0))=$E$9)*$K39)*if($E39= "Consultant",$H39, $F39 * (1+$I39))*AO39</f>
        <v>0</v>
      </c>
      <c r="DJ39" s="65">
        <f t="array" ref="DJ39">((index(Setup!$14:$14 ,match(DJ$12,Setup!$18:$18,0))=$E$8)*$J39+(index(Setup!$14:$14 ,match(DJ$12,Setup!$18:$18,0))=$E$9)*$K39)*if($E39= "Consultant",$H39, $F39 * (1+$I39))*AP39</f>
        <v>0</v>
      </c>
      <c r="DK39" s="65">
        <f t="array" ref="DK39">((index(Setup!$14:$14 ,match(DK$12,Setup!$18:$18,0))=$E$8)*$J39+(index(Setup!$14:$14 ,match(DK$12,Setup!$18:$18,0))=$E$9)*$K39)*if($E39= "Consultant",$H39, $F39 * (1+$I39))*AQ39</f>
        <v>0</v>
      </c>
      <c r="DL39" s="65">
        <f t="array" ref="DL39">((index(Setup!$14:$14 ,match(DL$12,Setup!$18:$18,0))=$E$8)*$J39+(index(Setup!$14:$14 ,match(DL$12,Setup!$18:$18,0))=$E$9)*$K39)*if($E39= "Consultant",$H39, $F39 * (1+$I39))*AR39</f>
        <v>0</v>
      </c>
      <c r="DM39" s="65">
        <f t="array" ref="DM39">((index(Setup!$14:$14 ,match(DM$12,Setup!$18:$18,0))=$E$8)*$J39+(index(Setup!$14:$14 ,match(DM$12,Setup!$18:$18,0))=$E$9)*$K39)*if($E39= "Consultant",$H39, $F39 * (1+$I39))*AS39</f>
        <v>0</v>
      </c>
      <c r="DN39" s="65">
        <f t="array" ref="DN39">((index(Setup!$14:$14 ,match(DN$12,Setup!$18:$18,0))=$E$8)*$J39+(index(Setup!$14:$14 ,match(DN$12,Setup!$18:$18,0))=$E$9)*$K39)*if($E39= "Consultant",$H39, $F39 * (1+$I39))*AT39</f>
        <v>0</v>
      </c>
      <c r="DO39" s="65">
        <f t="array" ref="DO39">((index(Setup!$14:$14 ,match(DO$12,Setup!$18:$18,0))=$E$8)*$J39+(index(Setup!$14:$14 ,match(DO$12,Setup!$18:$18,0))=$E$9)*$K39)*if($E39= "Consultant",$H39, $F39 * (1+$I39))*AU39</f>
        <v>0</v>
      </c>
      <c r="DP39" s="65">
        <f t="shared" ref="DP39:EY39" si="109">$G39*L39</f>
        <v>0</v>
      </c>
      <c r="DQ39" s="65">
        <f t="shared" si="109"/>
        <v>0</v>
      </c>
      <c r="DR39" s="65">
        <f t="shared" si="109"/>
        <v>0</v>
      </c>
      <c r="DS39" s="65">
        <f t="shared" si="109"/>
        <v>0</v>
      </c>
      <c r="DT39" s="65">
        <f t="shared" si="109"/>
        <v>0</v>
      </c>
      <c r="DU39" s="65">
        <f t="shared" si="109"/>
        <v>0</v>
      </c>
      <c r="DV39" s="65">
        <f t="shared" si="109"/>
        <v>0</v>
      </c>
      <c r="DW39" s="65">
        <f t="shared" si="109"/>
        <v>0</v>
      </c>
      <c r="DX39" s="65">
        <f t="shared" si="109"/>
        <v>0</v>
      </c>
      <c r="DY39" s="65">
        <f t="shared" si="109"/>
        <v>0</v>
      </c>
      <c r="DZ39" s="65">
        <f t="shared" si="109"/>
        <v>0</v>
      </c>
      <c r="EA39" s="65">
        <f t="shared" si="109"/>
        <v>0</v>
      </c>
      <c r="EB39" s="65">
        <f t="shared" si="109"/>
        <v>0</v>
      </c>
      <c r="EC39" s="65">
        <f t="shared" si="109"/>
        <v>0</v>
      </c>
      <c r="ED39" s="65">
        <f t="shared" si="109"/>
        <v>0</v>
      </c>
      <c r="EE39" s="65">
        <f t="shared" si="109"/>
        <v>0</v>
      </c>
      <c r="EF39" s="65">
        <f t="shared" si="109"/>
        <v>0</v>
      </c>
      <c r="EG39" s="65">
        <f t="shared" si="109"/>
        <v>0</v>
      </c>
      <c r="EH39" s="65">
        <f t="shared" si="109"/>
        <v>0</v>
      </c>
      <c r="EI39" s="65">
        <f t="shared" si="109"/>
        <v>0</v>
      </c>
      <c r="EJ39" s="65">
        <f t="shared" si="109"/>
        <v>0</v>
      </c>
      <c r="EK39" s="65">
        <f t="shared" si="109"/>
        <v>0</v>
      </c>
      <c r="EL39" s="65">
        <f t="shared" si="109"/>
        <v>0</v>
      </c>
      <c r="EM39" s="65">
        <f t="shared" si="109"/>
        <v>0</v>
      </c>
      <c r="EN39" s="65">
        <f t="shared" si="109"/>
        <v>0</v>
      </c>
      <c r="EO39" s="65">
        <f t="shared" si="109"/>
        <v>0</v>
      </c>
      <c r="EP39" s="65">
        <f t="shared" si="109"/>
        <v>0</v>
      </c>
      <c r="EQ39" s="65">
        <f t="shared" si="109"/>
        <v>0</v>
      </c>
      <c r="ER39" s="65">
        <f t="shared" si="109"/>
        <v>0</v>
      </c>
      <c r="ES39" s="65">
        <f t="shared" si="109"/>
        <v>0</v>
      </c>
      <c r="ET39" s="65">
        <f t="shared" si="109"/>
        <v>0</v>
      </c>
      <c r="EU39" s="65">
        <f t="shared" si="109"/>
        <v>0</v>
      </c>
      <c r="EV39" s="65">
        <f t="shared" si="109"/>
        <v>0</v>
      </c>
      <c r="EW39" s="65">
        <f t="shared" si="109"/>
        <v>0</v>
      </c>
      <c r="EX39" s="65">
        <f t="shared" si="109"/>
        <v>0</v>
      </c>
      <c r="EY39" s="65">
        <f t="shared" si="109"/>
        <v>0</v>
      </c>
      <c r="EZ39" s="65">
        <f t="shared" ref="EZ39:GI39" si="110">AV39+CF39+DP39</f>
        <v>0</v>
      </c>
      <c r="FA39" s="65">
        <f t="shared" si="110"/>
        <v>0</v>
      </c>
      <c r="FB39" s="65">
        <f t="shared" si="110"/>
        <v>0</v>
      </c>
      <c r="FC39" s="65">
        <f t="shared" si="110"/>
        <v>0</v>
      </c>
      <c r="FD39" s="65">
        <f t="shared" si="110"/>
        <v>0</v>
      </c>
      <c r="FE39" s="65">
        <f t="shared" si="110"/>
        <v>0</v>
      </c>
      <c r="FF39" s="65">
        <f t="shared" si="110"/>
        <v>0</v>
      </c>
      <c r="FG39" s="65">
        <f t="shared" si="110"/>
        <v>0</v>
      </c>
      <c r="FH39" s="65">
        <f t="shared" si="110"/>
        <v>0</v>
      </c>
      <c r="FI39" s="65">
        <f t="shared" si="110"/>
        <v>0</v>
      </c>
      <c r="FJ39" s="65">
        <f t="shared" si="110"/>
        <v>0</v>
      </c>
      <c r="FK39" s="65">
        <f t="shared" si="110"/>
        <v>0</v>
      </c>
      <c r="FL39" s="65">
        <f t="shared" si="110"/>
        <v>0</v>
      </c>
      <c r="FM39" s="65">
        <f t="shared" si="110"/>
        <v>0</v>
      </c>
      <c r="FN39" s="65">
        <f t="shared" si="110"/>
        <v>0</v>
      </c>
      <c r="FO39" s="65">
        <f t="shared" si="110"/>
        <v>0</v>
      </c>
      <c r="FP39" s="65">
        <f t="shared" si="110"/>
        <v>0</v>
      </c>
      <c r="FQ39" s="65">
        <f t="shared" si="110"/>
        <v>0</v>
      </c>
      <c r="FR39" s="65">
        <f t="shared" si="110"/>
        <v>0</v>
      </c>
      <c r="FS39" s="65">
        <f t="shared" si="110"/>
        <v>0</v>
      </c>
      <c r="FT39" s="65">
        <f t="shared" si="110"/>
        <v>0</v>
      </c>
      <c r="FU39" s="65">
        <f t="shared" si="110"/>
        <v>0</v>
      </c>
      <c r="FV39" s="65">
        <f t="shared" si="110"/>
        <v>0</v>
      </c>
      <c r="FW39" s="65">
        <f t="shared" si="110"/>
        <v>0</v>
      </c>
      <c r="FX39" s="65">
        <f t="shared" si="110"/>
        <v>0</v>
      </c>
      <c r="FY39" s="65">
        <f t="shared" si="110"/>
        <v>0</v>
      </c>
      <c r="FZ39" s="65">
        <f t="shared" si="110"/>
        <v>0</v>
      </c>
      <c r="GA39" s="65">
        <f t="shared" si="110"/>
        <v>0</v>
      </c>
      <c r="GB39" s="65">
        <f t="shared" si="110"/>
        <v>0</v>
      </c>
      <c r="GC39" s="65">
        <f t="shared" si="110"/>
        <v>0</v>
      </c>
      <c r="GD39" s="65">
        <f t="shared" si="110"/>
        <v>0</v>
      </c>
      <c r="GE39" s="65">
        <f t="shared" si="110"/>
        <v>0</v>
      </c>
      <c r="GF39" s="65">
        <f t="shared" si="110"/>
        <v>0</v>
      </c>
      <c r="GG39" s="65">
        <f t="shared" si="110"/>
        <v>0</v>
      </c>
      <c r="GH39" s="65">
        <f t="shared" si="110"/>
        <v>0</v>
      </c>
      <c r="GI39" s="65">
        <f t="shared" si="110"/>
        <v>0</v>
      </c>
      <c r="GJ39" s="65">
        <f t="shared" ref="GJ39:HS39" si="111">(if($E39= "Consultant",$H39, $F39 * (1+$I39))*L39*(12+$J39+$K39)/12)+DP39</f>
        <v>0</v>
      </c>
      <c r="GK39" s="65">
        <f t="shared" si="111"/>
        <v>0</v>
      </c>
      <c r="GL39" s="65">
        <f t="shared" si="111"/>
        <v>0</v>
      </c>
      <c r="GM39" s="65">
        <f t="shared" si="111"/>
        <v>0</v>
      </c>
      <c r="GN39" s="65">
        <f t="shared" si="111"/>
        <v>0</v>
      </c>
      <c r="GO39" s="65">
        <f t="shared" si="111"/>
        <v>0</v>
      </c>
      <c r="GP39" s="65">
        <f t="shared" si="111"/>
        <v>0</v>
      </c>
      <c r="GQ39" s="65">
        <f t="shared" si="111"/>
        <v>0</v>
      </c>
      <c r="GR39" s="65">
        <f t="shared" si="111"/>
        <v>0</v>
      </c>
      <c r="GS39" s="65">
        <f t="shared" si="111"/>
        <v>0</v>
      </c>
      <c r="GT39" s="65">
        <f t="shared" si="111"/>
        <v>0</v>
      </c>
      <c r="GU39" s="65">
        <f t="shared" si="111"/>
        <v>0</v>
      </c>
      <c r="GV39" s="65">
        <f t="shared" si="111"/>
        <v>0</v>
      </c>
      <c r="GW39" s="65">
        <f t="shared" si="111"/>
        <v>0</v>
      </c>
      <c r="GX39" s="65">
        <f t="shared" si="111"/>
        <v>0</v>
      </c>
      <c r="GY39" s="65">
        <f t="shared" si="111"/>
        <v>0</v>
      </c>
      <c r="GZ39" s="65">
        <f t="shared" si="111"/>
        <v>0</v>
      </c>
      <c r="HA39" s="65">
        <f t="shared" si="111"/>
        <v>0</v>
      </c>
      <c r="HB39" s="65">
        <f t="shared" si="111"/>
        <v>0</v>
      </c>
      <c r="HC39" s="65">
        <f t="shared" si="111"/>
        <v>0</v>
      </c>
      <c r="HD39" s="65">
        <f t="shared" si="111"/>
        <v>0</v>
      </c>
      <c r="HE39" s="65">
        <f t="shared" si="111"/>
        <v>0</v>
      </c>
      <c r="HF39" s="65">
        <f t="shared" si="111"/>
        <v>0</v>
      </c>
      <c r="HG39" s="65">
        <f t="shared" si="111"/>
        <v>0</v>
      </c>
      <c r="HH39" s="65">
        <f t="shared" si="111"/>
        <v>0</v>
      </c>
      <c r="HI39" s="65">
        <f t="shared" si="111"/>
        <v>0</v>
      </c>
      <c r="HJ39" s="65">
        <f t="shared" si="111"/>
        <v>0</v>
      </c>
      <c r="HK39" s="65">
        <f t="shared" si="111"/>
        <v>0</v>
      </c>
      <c r="HL39" s="65">
        <f t="shared" si="111"/>
        <v>0</v>
      </c>
      <c r="HM39" s="65">
        <f t="shared" si="111"/>
        <v>0</v>
      </c>
      <c r="HN39" s="65">
        <f t="shared" si="111"/>
        <v>0</v>
      </c>
      <c r="HO39" s="65">
        <f t="shared" si="111"/>
        <v>0</v>
      </c>
      <c r="HP39" s="65">
        <f t="shared" si="111"/>
        <v>0</v>
      </c>
      <c r="HQ39" s="65">
        <f t="shared" si="111"/>
        <v>0</v>
      </c>
      <c r="HR39" s="65">
        <f t="shared" si="111"/>
        <v>0</v>
      </c>
      <c r="HS39" s="65">
        <f t="shared" si="111"/>
        <v>0</v>
      </c>
    </row>
    <row r="40">
      <c r="B40" s="64"/>
      <c r="C40" s="64"/>
      <c r="D40" s="63"/>
      <c r="E40" s="63"/>
      <c r="F40" s="64"/>
      <c r="G40" s="64"/>
      <c r="H40" s="64"/>
      <c r="I40" s="63" t="str">
        <f t="shared" si="5"/>
        <v/>
      </c>
      <c r="J40" s="63" t="str">
        <f t="shared" si="6"/>
        <v/>
      </c>
      <c r="K40" s="63" t="str">
        <f t="shared" si="7"/>
        <v/>
      </c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5">
        <f t="shared" ref="AV40:CE40" si="112">if($E40= "Consultant",$H40, $F40 * (1+$I40))*L40</f>
        <v>0</v>
      </c>
      <c r="AW40" s="65">
        <f t="shared" si="112"/>
        <v>0</v>
      </c>
      <c r="AX40" s="65">
        <f t="shared" si="112"/>
        <v>0</v>
      </c>
      <c r="AY40" s="65">
        <f t="shared" si="112"/>
        <v>0</v>
      </c>
      <c r="AZ40" s="65">
        <f t="shared" si="112"/>
        <v>0</v>
      </c>
      <c r="BA40" s="65">
        <f t="shared" si="112"/>
        <v>0</v>
      </c>
      <c r="BB40" s="65">
        <f t="shared" si="112"/>
        <v>0</v>
      </c>
      <c r="BC40" s="65">
        <f t="shared" si="112"/>
        <v>0</v>
      </c>
      <c r="BD40" s="65">
        <f t="shared" si="112"/>
        <v>0</v>
      </c>
      <c r="BE40" s="65">
        <f t="shared" si="112"/>
        <v>0</v>
      </c>
      <c r="BF40" s="65">
        <f t="shared" si="112"/>
        <v>0</v>
      </c>
      <c r="BG40" s="65">
        <f t="shared" si="112"/>
        <v>0</v>
      </c>
      <c r="BH40" s="65">
        <f t="shared" si="112"/>
        <v>0</v>
      </c>
      <c r="BI40" s="65">
        <f t="shared" si="112"/>
        <v>0</v>
      </c>
      <c r="BJ40" s="65">
        <f t="shared" si="112"/>
        <v>0</v>
      </c>
      <c r="BK40" s="65">
        <f t="shared" si="112"/>
        <v>0</v>
      </c>
      <c r="BL40" s="65">
        <f t="shared" si="112"/>
        <v>0</v>
      </c>
      <c r="BM40" s="65">
        <f t="shared" si="112"/>
        <v>0</v>
      </c>
      <c r="BN40" s="65">
        <f t="shared" si="112"/>
        <v>0</v>
      </c>
      <c r="BO40" s="65">
        <f t="shared" si="112"/>
        <v>0</v>
      </c>
      <c r="BP40" s="65">
        <f t="shared" si="112"/>
        <v>0</v>
      </c>
      <c r="BQ40" s="65">
        <f t="shared" si="112"/>
        <v>0</v>
      </c>
      <c r="BR40" s="65">
        <f t="shared" si="112"/>
        <v>0</v>
      </c>
      <c r="BS40" s="65">
        <f t="shared" si="112"/>
        <v>0</v>
      </c>
      <c r="BT40" s="65">
        <f t="shared" si="112"/>
        <v>0</v>
      </c>
      <c r="BU40" s="65">
        <f t="shared" si="112"/>
        <v>0</v>
      </c>
      <c r="BV40" s="65">
        <f t="shared" si="112"/>
        <v>0</v>
      </c>
      <c r="BW40" s="65">
        <f t="shared" si="112"/>
        <v>0</v>
      </c>
      <c r="BX40" s="65">
        <f t="shared" si="112"/>
        <v>0</v>
      </c>
      <c r="BY40" s="65">
        <f t="shared" si="112"/>
        <v>0</v>
      </c>
      <c r="BZ40" s="65">
        <f t="shared" si="112"/>
        <v>0</v>
      </c>
      <c r="CA40" s="65">
        <f t="shared" si="112"/>
        <v>0</v>
      </c>
      <c r="CB40" s="65">
        <f t="shared" si="112"/>
        <v>0</v>
      </c>
      <c r="CC40" s="65">
        <f t="shared" si="112"/>
        <v>0</v>
      </c>
      <c r="CD40" s="65">
        <f t="shared" si="112"/>
        <v>0</v>
      </c>
      <c r="CE40" s="65">
        <f t="shared" si="112"/>
        <v>0</v>
      </c>
      <c r="CF40" s="65">
        <f t="array" ref="CF40">((index(Setup!$14:$14 ,match(CF$12,Setup!$18:$18,0))=$E$8)*$J40+(index(Setup!$14:$14 ,match(CF$12,Setup!$18:$18,0))=$E$9)*$K40)*if($E40= "Consultant",$H40, $F40 * (1+$I40))*L40</f>
        <v>0</v>
      </c>
      <c r="CG40" s="65">
        <f t="array" ref="CG40">((index(Setup!$14:$14 ,match(CG$12,Setup!$18:$18,0))=$E$8)*$J40+(index(Setup!$14:$14 ,match(CG$12,Setup!$18:$18,0))=$E$9)*$K40)*if($E40= "Consultant",$H40, $F40 * (1+$I40))*M40</f>
        <v>0</v>
      </c>
      <c r="CH40" s="65">
        <f t="array" ref="CH40">((index(Setup!$14:$14 ,match(CH$12,Setup!$18:$18,0))=$E$8)*$J40+(index(Setup!$14:$14 ,match(CH$12,Setup!$18:$18,0))=$E$9)*$K40)*if($E40= "Consultant",$H40, $F40 * (1+$I40))*N40</f>
        <v>0</v>
      </c>
      <c r="CI40" s="65">
        <f t="array" ref="CI40">((index(Setup!$14:$14 ,match(CI$12,Setup!$18:$18,0))=$E$8)*$J40+(index(Setup!$14:$14 ,match(CI$12,Setup!$18:$18,0))=$E$9)*$K40)*if($E40= "Consultant",$H40, $F40 * (1+$I40))*O40</f>
        <v>0</v>
      </c>
      <c r="CJ40" s="65">
        <f t="array" ref="CJ40">((index(Setup!$14:$14 ,match(CJ$12,Setup!$18:$18,0))=$E$8)*$J40+(index(Setup!$14:$14 ,match(CJ$12,Setup!$18:$18,0))=$E$9)*$K40)*if($E40= "Consultant",$H40, $F40 * (1+$I40))*P40</f>
        <v>0</v>
      </c>
      <c r="CK40" s="65">
        <f t="array" ref="CK40">((index(Setup!$14:$14 ,match(CK$12,Setup!$18:$18,0))=$E$8)*$J40+(index(Setup!$14:$14 ,match(CK$12,Setup!$18:$18,0))=$E$9)*$K40)*if($E40= "Consultant",$H40, $F40 * (1+$I40))*Q40</f>
        <v>0</v>
      </c>
      <c r="CL40" s="65">
        <f t="array" ref="CL40">((index(Setup!$14:$14 ,match(CL$12,Setup!$18:$18,0))=$E$8)*$J40+(index(Setup!$14:$14 ,match(CL$12,Setup!$18:$18,0))=$E$9)*$K40)*if($E40= "Consultant",$H40, $F40 * (1+$I40))*R40</f>
        <v>0</v>
      </c>
      <c r="CM40" s="65">
        <f t="array" ref="CM40">((index(Setup!$14:$14 ,match(CM$12,Setup!$18:$18,0))=$E$8)*$J40+(index(Setup!$14:$14 ,match(CM$12,Setup!$18:$18,0))=$E$9)*$K40)*if($E40= "Consultant",$H40, $F40 * (1+$I40))*S40</f>
        <v>0</v>
      </c>
      <c r="CN40" s="65">
        <f t="array" ref="CN40">((index(Setup!$14:$14 ,match(CN$12,Setup!$18:$18,0))=$E$8)*$J40+(index(Setup!$14:$14 ,match(CN$12,Setup!$18:$18,0))=$E$9)*$K40)*if($E40= "Consultant",$H40, $F40 * (1+$I40))*T40</f>
        <v>0</v>
      </c>
      <c r="CO40" s="65">
        <f t="array" ref="CO40">((index(Setup!$14:$14 ,match(CO$12,Setup!$18:$18,0))=$E$8)*$J40+(index(Setup!$14:$14 ,match(CO$12,Setup!$18:$18,0))=$E$9)*$K40)*if($E40= "Consultant",$H40, $F40 * (1+$I40))*U40</f>
        <v>0</v>
      </c>
      <c r="CP40" s="65">
        <f t="array" ref="CP40">((index(Setup!$14:$14 ,match(CP$12,Setup!$18:$18,0))=$E$8)*$J40+(index(Setup!$14:$14 ,match(CP$12,Setup!$18:$18,0))=$E$9)*$K40)*if($E40= "Consultant",$H40, $F40 * (1+$I40))*V40</f>
        <v>0</v>
      </c>
      <c r="CQ40" s="65">
        <f t="array" ref="CQ40">((index(Setup!$14:$14 ,match(CQ$12,Setup!$18:$18,0))=$E$8)*$J40+(index(Setup!$14:$14 ,match(CQ$12,Setup!$18:$18,0))=$E$9)*$K40)*if($E40= "Consultant",$H40, $F40 * (1+$I40))*W40</f>
        <v>0</v>
      </c>
      <c r="CR40" s="65">
        <f t="array" ref="CR40">((index(Setup!$14:$14 ,match(CR$12,Setup!$18:$18,0))=$E$8)*$J40+(index(Setup!$14:$14 ,match(CR$12,Setup!$18:$18,0))=$E$9)*$K40)*if($E40= "Consultant",$H40, $F40 * (1+$I40))*X40</f>
        <v>0</v>
      </c>
      <c r="CS40" s="65">
        <f t="array" ref="CS40">((index(Setup!$14:$14 ,match(CS$12,Setup!$18:$18,0))=$E$8)*$J40+(index(Setup!$14:$14 ,match(CS$12,Setup!$18:$18,0))=$E$9)*$K40)*if($E40= "Consultant",$H40, $F40 * (1+$I40))*Y40</f>
        <v>0</v>
      </c>
      <c r="CT40" s="65">
        <f t="array" ref="CT40">((index(Setup!$14:$14 ,match(CT$12,Setup!$18:$18,0))=$E$8)*$J40+(index(Setup!$14:$14 ,match(CT$12,Setup!$18:$18,0))=$E$9)*$K40)*if($E40= "Consultant",$H40, $F40 * (1+$I40))*Z40</f>
        <v>0</v>
      </c>
      <c r="CU40" s="65">
        <f t="array" ref="CU40">((index(Setup!$14:$14 ,match(CU$12,Setup!$18:$18,0))=$E$8)*$J40+(index(Setup!$14:$14 ,match(CU$12,Setup!$18:$18,0))=$E$9)*$K40)*if($E40= "Consultant",$H40, $F40 * (1+$I40))*AA40</f>
        <v>0</v>
      </c>
      <c r="CV40" s="65">
        <f t="array" ref="CV40">((index(Setup!$14:$14 ,match(CV$12,Setup!$18:$18,0))=$E$8)*$J40+(index(Setup!$14:$14 ,match(CV$12,Setup!$18:$18,0))=$E$9)*$K40)*if($E40= "Consultant",$H40, $F40 * (1+$I40))*AB40</f>
        <v>0</v>
      </c>
      <c r="CW40" s="65">
        <f t="array" ref="CW40">((index(Setup!$14:$14 ,match(CW$12,Setup!$18:$18,0))=$E$8)*$J40+(index(Setup!$14:$14 ,match(CW$12,Setup!$18:$18,0))=$E$9)*$K40)*if($E40= "Consultant",$H40, $F40 * (1+$I40))*AC40</f>
        <v>0</v>
      </c>
      <c r="CX40" s="65">
        <f t="array" ref="CX40">((index(Setup!$14:$14 ,match(CX$12,Setup!$18:$18,0))=$E$8)*$J40+(index(Setup!$14:$14 ,match(CX$12,Setup!$18:$18,0))=$E$9)*$K40)*if($E40= "Consultant",$H40, $F40 * (1+$I40))*AD40</f>
        <v>0</v>
      </c>
      <c r="CY40" s="65">
        <f t="array" ref="CY40">((index(Setup!$14:$14 ,match(CY$12,Setup!$18:$18,0))=$E$8)*$J40+(index(Setup!$14:$14 ,match(CY$12,Setup!$18:$18,0))=$E$9)*$K40)*if($E40= "Consultant",$H40, $F40 * (1+$I40))*AE40</f>
        <v>0</v>
      </c>
      <c r="CZ40" s="65">
        <f t="array" ref="CZ40">((index(Setup!$14:$14 ,match(CZ$12,Setup!$18:$18,0))=$E$8)*$J40+(index(Setup!$14:$14 ,match(CZ$12,Setup!$18:$18,0))=$E$9)*$K40)*if($E40= "Consultant",$H40, $F40 * (1+$I40))*AF40</f>
        <v>0</v>
      </c>
      <c r="DA40" s="65">
        <f t="array" ref="DA40">((index(Setup!$14:$14 ,match(DA$12,Setup!$18:$18,0))=$E$8)*$J40+(index(Setup!$14:$14 ,match(DA$12,Setup!$18:$18,0))=$E$9)*$K40)*if($E40= "Consultant",$H40, $F40 * (1+$I40))*AG40</f>
        <v>0</v>
      </c>
      <c r="DB40" s="65">
        <f t="array" ref="DB40">((index(Setup!$14:$14 ,match(DB$12,Setup!$18:$18,0))=$E$8)*$J40+(index(Setup!$14:$14 ,match(DB$12,Setup!$18:$18,0))=$E$9)*$K40)*if($E40= "Consultant",$H40, $F40 * (1+$I40))*AH40</f>
        <v>0</v>
      </c>
      <c r="DC40" s="65">
        <f t="array" ref="DC40">((index(Setup!$14:$14 ,match(DC$12,Setup!$18:$18,0))=$E$8)*$J40+(index(Setup!$14:$14 ,match(DC$12,Setup!$18:$18,0))=$E$9)*$K40)*if($E40= "Consultant",$H40, $F40 * (1+$I40))*AI40</f>
        <v>0</v>
      </c>
      <c r="DD40" s="65">
        <f t="array" ref="DD40">((index(Setup!$14:$14 ,match(DD$12,Setup!$18:$18,0))=$E$8)*$J40+(index(Setup!$14:$14 ,match(DD$12,Setup!$18:$18,0))=$E$9)*$K40)*if($E40= "Consultant",$H40, $F40 * (1+$I40))*AJ40</f>
        <v>0</v>
      </c>
      <c r="DE40" s="65">
        <f t="array" ref="DE40">((index(Setup!$14:$14 ,match(DE$12,Setup!$18:$18,0))=$E$8)*$J40+(index(Setup!$14:$14 ,match(DE$12,Setup!$18:$18,0))=$E$9)*$K40)*if($E40= "Consultant",$H40, $F40 * (1+$I40))*AK40</f>
        <v>0</v>
      </c>
      <c r="DF40" s="65">
        <f t="array" ref="DF40">((index(Setup!$14:$14 ,match(DF$12,Setup!$18:$18,0))=$E$8)*$J40+(index(Setup!$14:$14 ,match(DF$12,Setup!$18:$18,0))=$E$9)*$K40)*if($E40= "Consultant",$H40, $F40 * (1+$I40))*AL40</f>
        <v>0</v>
      </c>
      <c r="DG40" s="65">
        <f t="array" ref="DG40">((index(Setup!$14:$14 ,match(DG$12,Setup!$18:$18,0))=$E$8)*$J40+(index(Setup!$14:$14 ,match(DG$12,Setup!$18:$18,0))=$E$9)*$K40)*if($E40= "Consultant",$H40, $F40 * (1+$I40))*AM40</f>
        <v>0</v>
      </c>
      <c r="DH40" s="65">
        <f t="array" ref="DH40">((index(Setup!$14:$14 ,match(DH$12,Setup!$18:$18,0))=$E$8)*$J40+(index(Setup!$14:$14 ,match(DH$12,Setup!$18:$18,0))=$E$9)*$K40)*if($E40= "Consultant",$H40, $F40 * (1+$I40))*AN40</f>
        <v>0</v>
      </c>
      <c r="DI40" s="65">
        <f t="array" ref="DI40">((index(Setup!$14:$14 ,match(DI$12,Setup!$18:$18,0))=$E$8)*$J40+(index(Setup!$14:$14 ,match(DI$12,Setup!$18:$18,0))=$E$9)*$K40)*if($E40= "Consultant",$H40, $F40 * (1+$I40))*AO40</f>
        <v>0</v>
      </c>
      <c r="DJ40" s="65">
        <f t="array" ref="DJ40">((index(Setup!$14:$14 ,match(DJ$12,Setup!$18:$18,0))=$E$8)*$J40+(index(Setup!$14:$14 ,match(DJ$12,Setup!$18:$18,0))=$E$9)*$K40)*if($E40= "Consultant",$H40, $F40 * (1+$I40))*AP40</f>
        <v>0</v>
      </c>
      <c r="DK40" s="65">
        <f t="array" ref="DK40">((index(Setup!$14:$14 ,match(DK$12,Setup!$18:$18,0))=$E$8)*$J40+(index(Setup!$14:$14 ,match(DK$12,Setup!$18:$18,0))=$E$9)*$K40)*if($E40= "Consultant",$H40, $F40 * (1+$I40))*AQ40</f>
        <v>0</v>
      </c>
      <c r="DL40" s="65">
        <f t="array" ref="DL40">((index(Setup!$14:$14 ,match(DL$12,Setup!$18:$18,0))=$E$8)*$J40+(index(Setup!$14:$14 ,match(DL$12,Setup!$18:$18,0))=$E$9)*$K40)*if($E40= "Consultant",$H40, $F40 * (1+$I40))*AR40</f>
        <v>0</v>
      </c>
      <c r="DM40" s="65">
        <f t="array" ref="DM40">((index(Setup!$14:$14 ,match(DM$12,Setup!$18:$18,0))=$E$8)*$J40+(index(Setup!$14:$14 ,match(DM$12,Setup!$18:$18,0))=$E$9)*$K40)*if($E40= "Consultant",$H40, $F40 * (1+$I40))*AS40</f>
        <v>0</v>
      </c>
      <c r="DN40" s="65">
        <f t="array" ref="DN40">((index(Setup!$14:$14 ,match(DN$12,Setup!$18:$18,0))=$E$8)*$J40+(index(Setup!$14:$14 ,match(DN$12,Setup!$18:$18,0))=$E$9)*$K40)*if($E40= "Consultant",$H40, $F40 * (1+$I40))*AT40</f>
        <v>0</v>
      </c>
      <c r="DO40" s="65">
        <f t="array" ref="DO40">((index(Setup!$14:$14 ,match(DO$12,Setup!$18:$18,0))=$E$8)*$J40+(index(Setup!$14:$14 ,match(DO$12,Setup!$18:$18,0))=$E$9)*$K40)*if($E40= "Consultant",$H40, $F40 * (1+$I40))*AU40</f>
        <v>0</v>
      </c>
      <c r="DP40" s="65">
        <f t="shared" ref="DP40:EY40" si="113">$G40*L40</f>
        <v>0</v>
      </c>
      <c r="DQ40" s="65">
        <f t="shared" si="113"/>
        <v>0</v>
      </c>
      <c r="DR40" s="65">
        <f t="shared" si="113"/>
        <v>0</v>
      </c>
      <c r="DS40" s="65">
        <f t="shared" si="113"/>
        <v>0</v>
      </c>
      <c r="DT40" s="65">
        <f t="shared" si="113"/>
        <v>0</v>
      </c>
      <c r="DU40" s="65">
        <f t="shared" si="113"/>
        <v>0</v>
      </c>
      <c r="DV40" s="65">
        <f t="shared" si="113"/>
        <v>0</v>
      </c>
      <c r="DW40" s="65">
        <f t="shared" si="113"/>
        <v>0</v>
      </c>
      <c r="DX40" s="65">
        <f t="shared" si="113"/>
        <v>0</v>
      </c>
      <c r="DY40" s="65">
        <f t="shared" si="113"/>
        <v>0</v>
      </c>
      <c r="DZ40" s="65">
        <f t="shared" si="113"/>
        <v>0</v>
      </c>
      <c r="EA40" s="65">
        <f t="shared" si="113"/>
        <v>0</v>
      </c>
      <c r="EB40" s="65">
        <f t="shared" si="113"/>
        <v>0</v>
      </c>
      <c r="EC40" s="65">
        <f t="shared" si="113"/>
        <v>0</v>
      </c>
      <c r="ED40" s="65">
        <f t="shared" si="113"/>
        <v>0</v>
      </c>
      <c r="EE40" s="65">
        <f t="shared" si="113"/>
        <v>0</v>
      </c>
      <c r="EF40" s="65">
        <f t="shared" si="113"/>
        <v>0</v>
      </c>
      <c r="EG40" s="65">
        <f t="shared" si="113"/>
        <v>0</v>
      </c>
      <c r="EH40" s="65">
        <f t="shared" si="113"/>
        <v>0</v>
      </c>
      <c r="EI40" s="65">
        <f t="shared" si="113"/>
        <v>0</v>
      </c>
      <c r="EJ40" s="65">
        <f t="shared" si="113"/>
        <v>0</v>
      </c>
      <c r="EK40" s="65">
        <f t="shared" si="113"/>
        <v>0</v>
      </c>
      <c r="EL40" s="65">
        <f t="shared" si="113"/>
        <v>0</v>
      </c>
      <c r="EM40" s="65">
        <f t="shared" si="113"/>
        <v>0</v>
      </c>
      <c r="EN40" s="65">
        <f t="shared" si="113"/>
        <v>0</v>
      </c>
      <c r="EO40" s="65">
        <f t="shared" si="113"/>
        <v>0</v>
      </c>
      <c r="EP40" s="65">
        <f t="shared" si="113"/>
        <v>0</v>
      </c>
      <c r="EQ40" s="65">
        <f t="shared" si="113"/>
        <v>0</v>
      </c>
      <c r="ER40" s="65">
        <f t="shared" si="113"/>
        <v>0</v>
      </c>
      <c r="ES40" s="65">
        <f t="shared" si="113"/>
        <v>0</v>
      </c>
      <c r="ET40" s="65">
        <f t="shared" si="113"/>
        <v>0</v>
      </c>
      <c r="EU40" s="65">
        <f t="shared" si="113"/>
        <v>0</v>
      </c>
      <c r="EV40" s="65">
        <f t="shared" si="113"/>
        <v>0</v>
      </c>
      <c r="EW40" s="65">
        <f t="shared" si="113"/>
        <v>0</v>
      </c>
      <c r="EX40" s="65">
        <f t="shared" si="113"/>
        <v>0</v>
      </c>
      <c r="EY40" s="65">
        <f t="shared" si="113"/>
        <v>0</v>
      </c>
      <c r="EZ40" s="65">
        <f t="shared" ref="EZ40:GI40" si="114">AV40+CF40+DP40</f>
        <v>0</v>
      </c>
      <c r="FA40" s="65">
        <f t="shared" si="114"/>
        <v>0</v>
      </c>
      <c r="FB40" s="65">
        <f t="shared" si="114"/>
        <v>0</v>
      </c>
      <c r="FC40" s="65">
        <f t="shared" si="114"/>
        <v>0</v>
      </c>
      <c r="FD40" s="65">
        <f t="shared" si="114"/>
        <v>0</v>
      </c>
      <c r="FE40" s="65">
        <f t="shared" si="114"/>
        <v>0</v>
      </c>
      <c r="FF40" s="65">
        <f t="shared" si="114"/>
        <v>0</v>
      </c>
      <c r="FG40" s="65">
        <f t="shared" si="114"/>
        <v>0</v>
      </c>
      <c r="FH40" s="65">
        <f t="shared" si="114"/>
        <v>0</v>
      </c>
      <c r="FI40" s="65">
        <f t="shared" si="114"/>
        <v>0</v>
      </c>
      <c r="FJ40" s="65">
        <f t="shared" si="114"/>
        <v>0</v>
      </c>
      <c r="FK40" s="65">
        <f t="shared" si="114"/>
        <v>0</v>
      </c>
      <c r="FL40" s="65">
        <f t="shared" si="114"/>
        <v>0</v>
      </c>
      <c r="FM40" s="65">
        <f t="shared" si="114"/>
        <v>0</v>
      </c>
      <c r="FN40" s="65">
        <f t="shared" si="114"/>
        <v>0</v>
      </c>
      <c r="FO40" s="65">
        <f t="shared" si="114"/>
        <v>0</v>
      </c>
      <c r="FP40" s="65">
        <f t="shared" si="114"/>
        <v>0</v>
      </c>
      <c r="FQ40" s="65">
        <f t="shared" si="114"/>
        <v>0</v>
      </c>
      <c r="FR40" s="65">
        <f t="shared" si="114"/>
        <v>0</v>
      </c>
      <c r="FS40" s="65">
        <f t="shared" si="114"/>
        <v>0</v>
      </c>
      <c r="FT40" s="65">
        <f t="shared" si="114"/>
        <v>0</v>
      </c>
      <c r="FU40" s="65">
        <f t="shared" si="114"/>
        <v>0</v>
      </c>
      <c r="FV40" s="65">
        <f t="shared" si="114"/>
        <v>0</v>
      </c>
      <c r="FW40" s="65">
        <f t="shared" si="114"/>
        <v>0</v>
      </c>
      <c r="FX40" s="65">
        <f t="shared" si="114"/>
        <v>0</v>
      </c>
      <c r="FY40" s="65">
        <f t="shared" si="114"/>
        <v>0</v>
      </c>
      <c r="FZ40" s="65">
        <f t="shared" si="114"/>
        <v>0</v>
      </c>
      <c r="GA40" s="65">
        <f t="shared" si="114"/>
        <v>0</v>
      </c>
      <c r="GB40" s="65">
        <f t="shared" si="114"/>
        <v>0</v>
      </c>
      <c r="GC40" s="65">
        <f t="shared" si="114"/>
        <v>0</v>
      </c>
      <c r="GD40" s="65">
        <f t="shared" si="114"/>
        <v>0</v>
      </c>
      <c r="GE40" s="65">
        <f t="shared" si="114"/>
        <v>0</v>
      </c>
      <c r="GF40" s="65">
        <f t="shared" si="114"/>
        <v>0</v>
      </c>
      <c r="GG40" s="65">
        <f t="shared" si="114"/>
        <v>0</v>
      </c>
      <c r="GH40" s="65">
        <f t="shared" si="114"/>
        <v>0</v>
      </c>
      <c r="GI40" s="65">
        <f t="shared" si="114"/>
        <v>0</v>
      </c>
      <c r="GJ40" s="65">
        <f t="shared" ref="GJ40:HS40" si="115">(if($E40= "Consultant",$H40, $F40 * (1+$I40))*L40*(12+$J40+$K40)/12)+DP40</f>
        <v>0</v>
      </c>
      <c r="GK40" s="65">
        <f t="shared" si="115"/>
        <v>0</v>
      </c>
      <c r="GL40" s="65">
        <f t="shared" si="115"/>
        <v>0</v>
      </c>
      <c r="GM40" s="65">
        <f t="shared" si="115"/>
        <v>0</v>
      </c>
      <c r="GN40" s="65">
        <f t="shared" si="115"/>
        <v>0</v>
      </c>
      <c r="GO40" s="65">
        <f t="shared" si="115"/>
        <v>0</v>
      </c>
      <c r="GP40" s="65">
        <f t="shared" si="115"/>
        <v>0</v>
      </c>
      <c r="GQ40" s="65">
        <f t="shared" si="115"/>
        <v>0</v>
      </c>
      <c r="GR40" s="65">
        <f t="shared" si="115"/>
        <v>0</v>
      </c>
      <c r="GS40" s="65">
        <f t="shared" si="115"/>
        <v>0</v>
      </c>
      <c r="GT40" s="65">
        <f t="shared" si="115"/>
        <v>0</v>
      </c>
      <c r="GU40" s="65">
        <f t="shared" si="115"/>
        <v>0</v>
      </c>
      <c r="GV40" s="65">
        <f t="shared" si="115"/>
        <v>0</v>
      </c>
      <c r="GW40" s="65">
        <f t="shared" si="115"/>
        <v>0</v>
      </c>
      <c r="GX40" s="65">
        <f t="shared" si="115"/>
        <v>0</v>
      </c>
      <c r="GY40" s="65">
        <f t="shared" si="115"/>
        <v>0</v>
      </c>
      <c r="GZ40" s="65">
        <f t="shared" si="115"/>
        <v>0</v>
      </c>
      <c r="HA40" s="65">
        <f t="shared" si="115"/>
        <v>0</v>
      </c>
      <c r="HB40" s="65">
        <f t="shared" si="115"/>
        <v>0</v>
      </c>
      <c r="HC40" s="65">
        <f t="shared" si="115"/>
        <v>0</v>
      </c>
      <c r="HD40" s="65">
        <f t="shared" si="115"/>
        <v>0</v>
      </c>
      <c r="HE40" s="65">
        <f t="shared" si="115"/>
        <v>0</v>
      </c>
      <c r="HF40" s="65">
        <f t="shared" si="115"/>
        <v>0</v>
      </c>
      <c r="HG40" s="65">
        <f t="shared" si="115"/>
        <v>0</v>
      </c>
      <c r="HH40" s="65">
        <f t="shared" si="115"/>
        <v>0</v>
      </c>
      <c r="HI40" s="65">
        <f t="shared" si="115"/>
        <v>0</v>
      </c>
      <c r="HJ40" s="65">
        <f t="shared" si="115"/>
        <v>0</v>
      </c>
      <c r="HK40" s="65">
        <f t="shared" si="115"/>
        <v>0</v>
      </c>
      <c r="HL40" s="65">
        <f t="shared" si="115"/>
        <v>0</v>
      </c>
      <c r="HM40" s="65">
        <f t="shared" si="115"/>
        <v>0</v>
      </c>
      <c r="HN40" s="65">
        <f t="shared" si="115"/>
        <v>0</v>
      </c>
      <c r="HO40" s="65">
        <f t="shared" si="115"/>
        <v>0</v>
      </c>
      <c r="HP40" s="65">
        <f t="shared" si="115"/>
        <v>0</v>
      </c>
      <c r="HQ40" s="65">
        <f t="shared" si="115"/>
        <v>0</v>
      </c>
      <c r="HR40" s="65">
        <f t="shared" si="115"/>
        <v>0</v>
      </c>
      <c r="HS40" s="65">
        <f t="shared" si="115"/>
        <v>0</v>
      </c>
    </row>
    <row r="41">
      <c r="B41" s="64"/>
      <c r="C41" s="64"/>
      <c r="D41" s="63"/>
      <c r="E41" s="63"/>
      <c r="F41" s="64"/>
      <c r="G41" s="64"/>
      <c r="H41" s="64"/>
      <c r="I41" s="63" t="str">
        <f t="shared" si="5"/>
        <v/>
      </c>
      <c r="J41" s="63" t="str">
        <f t="shared" si="6"/>
        <v/>
      </c>
      <c r="K41" s="63" t="str">
        <f t="shared" si="7"/>
        <v/>
      </c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5">
        <f t="shared" ref="AV41:CE41" si="116">if($E41= "Consultant",$H41, $F41 * (1+$I41))*L41</f>
        <v>0</v>
      </c>
      <c r="AW41" s="65">
        <f t="shared" si="116"/>
        <v>0</v>
      </c>
      <c r="AX41" s="65">
        <f t="shared" si="116"/>
        <v>0</v>
      </c>
      <c r="AY41" s="65">
        <f t="shared" si="116"/>
        <v>0</v>
      </c>
      <c r="AZ41" s="65">
        <f t="shared" si="116"/>
        <v>0</v>
      </c>
      <c r="BA41" s="65">
        <f t="shared" si="116"/>
        <v>0</v>
      </c>
      <c r="BB41" s="65">
        <f t="shared" si="116"/>
        <v>0</v>
      </c>
      <c r="BC41" s="65">
        <f t="shared" si="116"/>
        <v>0</v>
      </c>
      <c r="BD41" s="65">
        <f t="shared" si="116"/>
        <v>0</v>
      </c>
      <c r="BE41" s="65">
        <f t="shared" si="116"/>
        <v>0</v>
      </c>
      <c r="BF41" s="65">
        <f t="shared" si="116"/>
        <v>0</v>
      </c>
      <c r="BG41" s="65">
        <f t="shared" si="116"/>
        <v>0</v>
      </c>
      <c r="BH41" s="65">
        <f t="shared" si="116"/>
        <v>0</v>
      </c>
      <c r="BI41" s="65">
        <f t="shared" si="116"/>
        <v>0</v>
      </c>
      <c r="BJ41" s="65">
        <f t="shared" si="116"/>
        <v>0</v>
      </c>
      <c r="BK41" s="65">
        <f t="shared" si="116"/>
        <v>0</v>
      </c>
      <c r="BL41" s="65">
        <f t="shared" si="116"/>
        <v>0</v>
      </c>
      <c r="BM41" s="65">
        <f t="shared" si="116"/>
        <v>0</v>
      </c>
      <c r="BN41" s="65">
        <f t="shared" si="116"/>
        <v>0</v>
      </c>
      <c r="BO41" s="65">
        <f t="shared" si="116"/>
        <v>0</v>
      </c>
      <c r="BP41" s="65">
        <f t="shared" si="116"/>
        <v>0</v>
      </c>
      <c r="BQ41" s="65">
        <f t="shared" si="116"/>
        <v>0</v>
      </c>
      <c r="BR41" s="65">
        <f t="shared" si="116"/>
        <v>0</v>
      </c>
      <c r="BS41" s="65">
        <f t="shared" si="116"/>
        <v>0</v>
      </c>
      <c r="BT41" s="65">
        <f t="shared" si="116"/>
        <v>0</v>
      </c>
      <c r="BU41" s="65">
        <f t="shared" si="116"/>
        <v>0</v>
      </c>
      <c r="BV41" s="65">
        <f t="shared" si="116"/>
        <v>0</v>
      </c>
      <c r="BW41" s="65">
        <f t="shared" si="116"/>
        <v>0</v>
      </c>
      <c r="BX41" s="65">
        <f t="shared" si="116"/>
        <v>0</v>
      </c>
      <c r="BY41" s="65">
        <f t="shared" si="116"/>
        <v>0</v>
      </c>
      <c r="BZ41" s="65">
        <f t="shared" si="116"/>
        <v>0</v>
      </c>
      <c r="CA41" s="65">
        <f t="shared" si="116"/>
        <v>0</v>
      </c>
      <c r="CB41" s="65">
        <f t="shared" si="116"/>
        <v>0</v>
      </c>
      <c r="CC41" s="65">
        <f t="shared" si="116"/>
        <v>0</v>
      </c>
      <c r="CD41" s="65">
        <f t="shared" si="116"/>
        <v>0</v>
      </c>
      <c r="CE41" s="65">
        <f t="shared" si="116"/>
        <v>0</v>
      </c>
      <c r="CF41" s="65">
        <f t="array" ref="CF41">((index(Setup!$14:$14 ,match(CF$12,Setup!$18:$18,0))=$E$8)*$J41+(index(Setup!$14:$14 ,match(CF$12,Setup!$18:$18,0))=$E$9)*$K41)*if($E41= "Consultant",$H41, $F41 * (1+$I41))*L41</f>
        <v>0</v>
      </c>
      <c r="CG41" s="65">
        <f t="array" ref="CG41">((index(Setup!$14:$14 ,match(CG$12,Setup!$18:$18,0))=$E$8)*$J41+(index(Setup!$14:$14 ,match(CG$12,Setup!$18:$18,0))=$E$9)*$K41)*if($E41= "Consultant",$H41, $F41 * (1+$I41))*M41</f>
        <v>0</v>
      </c>
      <c r="CH41" s="65">
        <f t="array" ref="CH41">((index(Setup!$14:$14 ,match(CH$12,Setup!$18:$18,0))=$E$8)*$J41+(index(Setup!$14:$14 ,match(CH$12,Setup!$18:$18,0))=$E$9)*$K41)*if($E41= "Consultant",$H41, $F41 * (1+$I41))*N41</f>
        <v>0</v>
      </c>
      <c r="CI41" s="65">
        <f t="array" ref="CI41">((index(Setup!$14:$14 ,match(CI$12,Setup!$18:$18,0))=$E$8)*$J41+(index(Setup!$14:$14 ,match(CI$12,Setup!$18:$18,0))=$E$9)*$K41)*if($E41= "Consultant",$H41, $F41 * (1+$I41))*O41</f>
        <v>0</v>
      </c>
      <c r="CJ41" s="65">
        <f t="array" ref="CJ41">((index(Setup!$14:$14 ,match(CJ$12,Setup!$18:$18,0))=$E$8)*$J41+(index(Setup!$14:$14 ,match(CJ$12,Setup!$18:$18,0))=$E$9)*$K41)*if($E41= "Consultant",$H41, $F41 * (1+$I41))*P41</f>
        <v>0</v>
      </c>
      <c r="CK41" s="65">
        <f t="array" ref="CK41">((index(Setup!$14:$14 ,match(CK$12,Setup!$18:$18,0))=$E$8)*$J41+(index(Setup!$14:$14 ,match(CK$12,Setup!$18:$18,0))=$E$9)*$K41)*if($E41= "Consultant",$H41, $F41 * (1+$I41))*Q41</f>
        <v>0</v>
      </c>
      <c r="CL41" s="65">
        <f t="array" ref="CL41">((index(Setup!$14:$14 ,match(CL$12,Setup!$18:$18,0))=$E$8)*$J41+(index(Setup!$14:$14 ,match(CL$12,Setup!$18:$18,0))=$E$9)*$K41)*if($E41= "Consultant",$H41, $F41 * (1+$I41))*R41</f>
        <v>0</v>
      </c>
      <c r="CM41" s="65">
        <f t="array" ref="CM41">((index(Setup!$14:$14 ,match(CM$12,Setup!$18:$18,0))=$E$8)*$J41+(index(Setup!$14:$14 ,match(CM$12,Setup!$18:$18,0))=$E$9)*$K41)*if($E41= "Consultant",$H41, $F41 * (1+$I41))*S41</f>
        <v>0</v>
      </c>
      <c r="CN41" s="65">
        <f t="array" ref="CN41">((index(Setup!$14:$14 ,match(CN$12,Setup!$18:$18,0))=$E$8)*$J41+(index(Setup!$14:$14 ,match(CN$12,Setup!$18:$18,0))=$E$9)*$K41)*if($E41= "Consultant",$H41, $F41 * (1+$I41))*T41</f>
        <v>0</v>
      </c>
      <c r="CO41" s="65">
        <f t="array" ref="CO41">((index(Setup!$14:$14 ,match(CO$12,Setup!$18:$18,0))=$E$8)*$J41+(index(Setup!$14:$14 ,match(CO$12,Setup!$18:$18,0))=$E$9)*$K41)*if($E41= "Consultant",$H41, $F41 * (1+$I41))*U41</f>
        <v>0</v>
      </c>
      <c r="CP41" s="65">
        <f t="array" ref="CP41">((index(Setup!$14:$14 ,match(CP$12,Setup!$18:$18,0))=$E$8)*$J41+(index(Setup!$14:$14 ,match(CP$12,Setup!$18:$18,0))=$E$9)*$K41)*if($E41= "Consultant",$H41, $F41 * (1+$I41))*V41</f>
        <v>0</v>
      </c>
      <c r="CQ41" s="65">
        <f t="array" ref="CQ41">((index(Setup!$14:$14 ,match(CQ$12,Setup!$18:$18,0))=$E$8)*$J41+(index(Setup!$14:$14 ,match(CQ$12,Setup!$18:$18,0))=$E$9)*$K41)*if($E41= "Consultant",$H41, $F41 * (1+$I41))*W41</f>
        <v>0</v>
      </c>
      <c r="CR41" s="65">
        <f t="array" ref="CR41">((index(Setup!$14:$14 ,match(CR$12,Setup!$18:$18,0))=$E$8)*$J41+(index(Setup!$14:$14 ,match(CR$12,Setup!$18:$18,0))=$E$9)*$K41)*if($E41= "Consultant",$H41, $F41 * (1+$I41))*X41</f>
        <v>0</v>
      </c>
      <c r="CS41" s="65">
        <f t="array" ref="CS41">((index(Setup!$14:$14 ,match(CS$12,Setup!$18:$18,0))=$E$8)*$J41+(index(Setup!$14:$14 ,match(CS$12,Setup!$18:$18,0))=$E$9)*$K41)*if($E41= "Consultant",$H41, $F41 * (1+$I41))*Y41</f>
        <v>0</v>
      </c>
      <c r="CT41" s="65">
        <f t="array" ref="CT41">((index(Setup!$14:$14 ,match(CT$12,Setup!$18:$18,0))=$E$8)*$J41+(index(Setup!$14:$14 ,match(CT$12,Setup!$18:$18,0))=$E$9)*$K41)*if($E41= "Consultant",$H41, $F41 * (1+$I41))*Z41</f>
        <v>0</v>
      </c>
      <c r="CU41" s="65">
        <f t="array" ref="CU41">((index(Setup!$14:$14 ,match(CU$12,Setup!$18:$18,0))=$E$8)*$J41+(index(Setup!$14:$14 ,match(CU$12,Setup!$18:$18,0))=$E$9)*$K41)*if($E41= "Consultant",$H41, $F41 * (1+$I41))*AA41</f>
        <v>0</v>
      </c>
      <c r="CV41" s="65">
        <f t="array" ref="CV41">((index(Setup!$14:$14 ,match(CV$12,Setup!$18:$18,0))=$E$8)*$J41+(index(Setup!$14:$14 ,match(CV$12,Setup!$18:$18,0))=$E$9)*$K41)*if($E41= "Consultant",$H41, $F41 * (1+$I41))*AB41</f>
        <v>0</v>
      </c>
      <c r="CW41" s="65">
        <f t="array" ref="CW41">((index(Setup!$14:$14 ,match(CW$12,Setup!$18:$18,0))=$E$8)*$J41+(index(Setup!$14:$14 ,match(CW$12,Setup!$18:$18,0))=$E$9)*$K41)*if($E41= "Consultant",$H41, $F41 * (1+$I41))*AC41</f>
        <v>0</v>
      </c>
      <c r="CX41" s="65">
        <f t="array" ref="CX41">((index(Setup!$14:$14 ,match(CX$12,Setup!$18:$18,0))=$E$8)*$J41+(index(Setup!$14:$14 ,match(CX$12,Setup!$18:$18,0))=$E$9)*$K41)*if($E41= "Consultant",$H41, $F41 * (1+$I41))*AD41</f>
        <v>0</v>
      </c>
      <c r="CY41" s="65">
        <f t="array" ref="CY41">((index(Setup!$14:$14 ,match(CY$12,Setup!$18:$18,0))=$E$8)*$J41+(index(Setup!$14:$14 ,match(CY$12,Setup!$18:$18,0))=$E$9)*$K41)*if($E41= "Consultant",$H41, $F41 * (1+$I41))*AE41</f>
        <v>0</v>
      </c>
      <c r="CZ41" s="65">
        <f t="array" ref="CZ41">((index(Setup!$14:$14 ,match(CZ$12,Setup!$18:$18,0))=$E$8)*$J41+(index(Setup!$14:$14 ,match(CZ$12,Setup!$18:$18,0))=$E$9)*$K41)*if($E41= "Consultant",$H41, $F41 * (1+$I41))*AF41</f>
        <v>0</v>
      </c>
      <c r="DA41" s="65">
        <f t="array" ref="DA41">((index(Setup!$14:$14 ,match(DA$12,Setup!$18:$18,0))=$E$8)*$J41+(index(Setup!$14:$14 ,match(DA$12,Setup!$18:$18,0))=$E$9)*$K41)*if($E41= "Consultant",$H41, $F41 * (1+$I41))*AG41</f>
        <v>0</v>
      </c>
      <c r="DB41" s="65">
        <f t="array" ref="DB41">((index(Setup!$14:$14 ,match(DB$12,Setup!$18:$18,0))=$E$8)*$J41+(index(Setup!$14:$14 ,match(DB$12,Setup!$18:$18,0))=$E$9)*$K41)*if($E41= "Consultant",$H41, $F41 * (1+$I41))*AH41</f>
        <v>0</v>
      </c>
      <c r="DC41" s="65">
        <f t="array" ref="DC41">((index(Setup!$14:$14 ,match(DC$12,Setup!$18:$18,0))=$E$8)*$J41+(index(Setup!$14:$14 ,match(DC$12,Setup!$18:$18,0))=$E$9)*$K41)*if($E41= "Consultant",$H41, $F41 * (1+$I41))*AI41</f>
        <v>0</v>
      </c>
      <c r="DD41" s="65">
        <f t="array" ref="DD41">((index(Setup!$14:$14 ,match(DD$12,Setup!$18:$18,0))=$E$8)*$J41+(index(Setup!$14:$14 ,match(DD$12,Setup!$18:$18,0))=$E$9)*$K41)*if($E41= "Consultant",$H41, $F41 * (1+$I41))*AJ41</f>
        <v>0</v>
      </c>
      <c r="DE41" s="65">
        <f t="array" ref="DE41">((index(Setup!$14:$14 ,match(DE$12,Setup!$18:$18,0))=$E$8)*$J41+(index(Setup!$14:$14 ,match(DE$12,Setup!$18:$18,0))=$E$9)*$K41)*if($E41= "Consultant",$H41, $F41 * (1+$I41))*AK41</f>
        <v>0</v>
      </c>
      <c r="DF41" s="65">
        <f t="array" ref="DF41">((index(Setup!$14:$14 ,match(DF$12,Setup!$18:$18,0))=$E$8)*$J41+(index(Setup!$14:$14 ,match(DF$12,Setup!$18:$18,0))=$E$9)*$K41)*if($E41= "Consultant",$H41, $F41 * (1+$I41))*AL41</f>
        <v>0</v>
      </c>
      <c r="DG41" s="65">
        <f t="array" ref="DG41">((index(Setup!$14:$14 ,match(DG$12,Setup!$18:$18,0))=$E$8)*$J41+(index(Setup!$14:$14 ,match(DG$12,Setup!$18:$18,0))=$E$9)*$K41)*if($E41= "Consultant",$H41, $F41 * (1+$I41))*AM41</f>
        <v>0</v>
      </c>
      <c r="DH41" s="65">
        <f t="array" ref="DH41">((index(Setup!$14:$14 ,match(DH$12,Setup!$18:$18,0))=$E$8)*$J41+(index(Setup!$14:$14 ,match(DH$12,Setup!$18:$18,0))=$E$9)*$K41)*if($E41= "Consultant",$H41, $F41 * (1+$I41))*AN41</f>
        <v>0</v>
      </c>
      <c r="DI41" s="65">
        <f t="array" ref="DI41">((index(Setup!$14:$14 ,match(DI$12,Setup!$18:$18,0))=$E$8)*$J41+(index(Setup!$14:$14 ,match(DI$12,Setup!$18:$18,0))=$E$9)*$K41)*if($E41= "Consultant",$H41, $F41 * (1+$I41))*AO41</f>
        <v>0</v>
      </c>
      <c r="DJ41" s="65">
        <f t="array" ref="DJ41">((index(Setup!$14:$14 ,match(DJ$12,Setup!$18:$18,0))=$E$8)*$J41+(index(Setup!$14:$14 ,match(DJ$12,Setup!$18:$18,0))=$E$9)*$K41)*if($E41= "Consultant",$H41, $F41 * (1+$I41))*AP41</f>
        <v>0</v>
      </c>
      <c r="DK41" s="65">
        <f t="array" ref="DK41">((index(Setup!$14:$14 ,match(DK$12,Setup!$18:$18,0))=$E$8)*$J41+(index(Setup!$14:$14 ,match(DK$12,Setup!$18:$18,0))=$E$9)*$K41)*if($E41= "Consultant",$H41, $F41 * (1+$I41))*AQ41</f>
        <v>0</v>
      </c>
      <c r="DL41" s="65">
        <f t="array" ref="DL41">((index(Setup!$14:$14 ,match(DL$12,Setup!$18:$18,0))=$E$8)*$J41+(index(Setup!$14:$14 ,match(DL$12,Setup!$18:$18,0))=$E$9)*$K41)*if($E41= "Consultant",$H41, $F41 * (1+$I41))*AR41</f>
        <v>0</v>
      </c>
      <c r="DM41" s="65">
        <f t="array" ref="DM41">((index(Setup!$14:$14 ,match(DM$12,Setup!$18:$18,0))=$E$8)*$J41+(index(Setup!$14:$14 ,match(DM$12,Setup!$18:$18,0))=$E$9)*$K41)*if($E41= "Consultant",$H41, $F41 * (1+$I41))*AS41</f>
        <v>0</v>
      </c>
      <c r="DN41" s="65">
        <f t="array" ref="DN41">((index(Setup!$14:$14 ,match(DN$12,Setup!$18:$18,0))=$E$8)*$J41+(index(Setup!$14:$14 ,match(DN$12,Setup!$18:$18,0))=$E$9)*$K41)*if($E41= "Consultant",$H41, $F41 * (1+$I41))*AT41</f>
        <v>0</v>
      </c>
      <c r="DO41" s="65">
        <f t="array" ref="DO41">((index(Setup!$14:$14 ,match(DO$12,Setup!$18:$18,0))=$E$8)*$J41+(index(Setup!$14:$14 ,match(DO$12,Setup!$18:$18,0))=$E$9)*$K41)*if($E41= "Consultant",$H41, $F41 * (1+$I41))*AU41</f>
        <v>0</v>
      </c>
      <c r="DP41" s="65">
        <f t="shared" ref="DP41:EY41" si="117">$G41*L41</f>
        <v>0</v>
      </c>
      <c r="DQ41" s="65">
        <f t="shared" si="117"/>
        <v>0</v>
      </c>
      <c r="DR41" s="65">
        <f t="shared" si="117"/>
        <v>0</v>
      </c>
      <c r="DS41" s="65">
        <f t="shared" si="117"/>
        <v>0</v>
      </c>
      <c r="DT41" s="65">
        <f t="shared" si="117"/>
        <v>0</v>
      </c>
      <c r="DU41" s="65">
        <f t="shared" si="117"/>
        <v>0</v>
      </c>
      <c r="DV41" s="65">
        <f t="shared" si="117"/>
        <v>0</v>
      </c>
      <c r="DW41" s="65">
        <f t="shared" si="117"/>
        <v>0</v>
      </c>
      <c r="DX41" s="65">
        <f t="shared" si="117"/>
        <v>0</v>
      </c>
      <c r="DY41" s="65">
        <f t="shared" si="117"/>
        <v>0</v>
      </c>
      <c r="DZ41" s="65">
        <f t="shared" si="117"/>
        <v>0</v>
      </c>
      <c r="EA41" s="65">
        <f t="shared" si="117"/>
        <v>0</v>
      </c>
      <c r="EB41" s="65">
        <f t="shared" si="117"/>
        <v>0</v>
      </c>
      <c r="EC41" s="65">
        <f t="shared" si="117"/>
        <v>0</v>
      </c>
      <c r="ED41" s="65">
        <f t="shared" si="117"/>
        <v>0</v>
      </c>
      <c r="EE41" s="65">
        <f t="shared" si="117"/>
        <v>0</v>
      </c>
      <c r="EF41" s="65">
        <f t="shared" si="117"/>
        <v>0</v>
      </c>
      <c r="EG41" s="65">
        <f t="shared" si="117"/>
        <v>0</v>
      </c>
      <c r="EH41" s="65">
        <f t="shared" si="117"/>
        <v>0</v>
      </c>
      <c r="EI41" s="65">
        <f t="shared" si="117"/>
        <v>0</v>
      </c>
      <c r="EJ41" s="65">
        <f t="shared" si="117"/>
        <v>0</v>
      </c>
      <c r="EK41" s="65">
        <f t="shared" si="117"/>
        <v>0</v>
      </c>
      <c r="EL41" s="65">
        <f t="shared" si="117"/>
        <v>0</v>
      </c>
      <c r="EM41" s="65">
        <f t="shared" si="117"/>
        <v>0</v>
      </c>
      <c r="EN41" s="65">
        <f t="shared" si="117"/>
        <v>0</v>
      </c>
      <c r="EO41" s="65">
        <f t="shared" si="117"/>
        <v>0</v>
      </c>
      <c r="EP41" s="65">
        <f t="shared" si="117"/>
        <v>0</v>
      </c>
      <c r="EQ41" s="65">
        <f t="shared" si="117"/>
        <v>0</v>
      </c>
      <c r="ER41" s="65">
        <f t="shared" si="117"/>
        <v>0</v>
      </c>
      <c r="ES41" s="65">
        <f t="shared" si="117"/>
        <v>0</v>
      </c>
      <c r="ET41" s="65">
        <f t="shared" si="117"/>
        <v>0</v>
      </c>
      <c r="EU41" s="65">
        <f t="shared" si="117"/>
        <v>0</v>
      </c>
      <c r="EV41" s="65">
        <f t="shared" si="117"/>
        <v>0</v>
      </c>
      <c r="EW41" s="65">
        <f t="shared" si="117"/>
        <v>0</v>
      </c>
      <c r="EX41" s="65">
        <f t="shared" si="117"/>
        <v>0</v>
      </c>
      <c r="EY41" s="65">
        <f t="shared" si="117"/>
        <v>0</v>
      </c>
      <c r="EZ41" s="65">
        <f t="shared" ref="EZ41:GI41" si="118">AV41+CF41+DP41</f>
        <v>0</v>
      </c>
      <c r="FA41" s="65">
        <f t="shared" si="118"/>
        <v>0</v>
      </c>
      <c r="FB41" s="65">
        <f t="shared" si="118"/>
        <v>0</v>
      </c>
      <c r="FC41" s="65">
        <f t="shared" si="118"/>
        <v>0</v>
      </c>
      <c r="FD41" s="65">
        <f t="shared" si="118"/>
        <v>0</v>
      </c>
      <c r="FE41" s="65">
        <f t="shared" si="118"/>
        <v>0</v>
      </c>
      <c r="FF41" s="65">
        <f t="shared" si="118"/>
        <v>0</v>
      </c>
      <c r="FG41" s="65">
        <f t="shared" si="118"/>
        <v>0</v>
      </c>
      <c r="FH41" s="65">
        <f t="shared" si="118"/>
        <v>0</v>
      </c>
      <c r="FI41" s="65">
        <f t="shared" si="118"/>
        <v>0</v>
      </c>
      <c r="FJ41" s="65">
        <f t="shared" si="118"/>
        <v>0</v>
      </c>
      <c r="FK41" s="65">
        <f t="shared" si="118"/>
        <v>0</v>
      </c>
      <c r="FL41" s="65">
        <f t="shared" si="118"/>
        <v>0</v>
      </c>
      <c r="FM41" s="65">
        <f t="shared" si="118"/>
        <v>0</v>
      </c>
      <c r="FN41" s="65">
        <f t="shared" si="118"/>
        <v>0</v>
      </c>
      <c r="FO41" s="65">
        <f t="shared" si="118"/>
        <v>0</v>
      </c>
      <c r="FP41" s="65">
        <f t="shared" si="118"/>
        <v>0</v>
      </c>
      <c r="FQ41" s="65">
        <f t="shared" si="118"/>
        <v>0</v>
      </c>
      <c r="FR41" s="65">
        <f t="shared" si="118"/>
        <v>0</v>
      </c>
      <c r="FS41" s="65">
        <f t="shared" si="118"/>
        <v>0</v>
      </c>
      <c r="FT41" s="65">
        <f t="shared" si="118"/>
        <v>0</v>
      </c>
      <c r="FU41" s="65">
        <f t="shared" si="118"/>
        <v>0</v>
      </c>
      <c r="FV41" s="65">
        <f t="shared" si="118"/>
        <v>0</v>
      </c>
      <c r="FW41" s="65">
        <f t="shared" si="118"/>
        <v>0</v>
      </c>
      <c r="FX41" s="65">
        <f t="shared" si="118"/>
        <v>0</v>
      </c>
      <c r="FY41" s="65">
        <f t="shared" si="118"/>
        <v>0</v>
      </c>
      <c r="FZ41" s="65">
        <f t="shared" si="118"/>
        <v>0</v>
      </c>
      <c r="GA41" s="65">
        <f t="shared" si="118"/>
        <v>0</v>
      </c>
      <c r="GB41" s="65">
        <f t="shared" si="118"/>
        <v>0</v>
      </c>
      <c r="GC41" s="65">
        <f t="shared" si="118"/>
        <v>0</v>
      </c>
      <c r="GD41" s="65">
        <f t="shared" si="118"/>
        <v>0</v>
      </c>
      <c r="GE41" s="65">
        <f t="shared" si="118"/>
        <v>0</v>
      </c>
      <c r="GF41" s="65">
        <f t="shared" si="118"/>
        <v>0</v>
      </c>
      <c r="GG41" s="65">
        <f t="shared" si="118"/>
        <v>0</v>
      </c>
      <c r="GH41" s="65">
        <f t="shared" si="118"/>
        <v>0</v>
      </c>
      <c r="GI41" s="65">
        <f t="shared" si="118"/>
        <v>0</v>
      </c>
      <c r="GJ41" s="65">
        <f t="shared" ref="GJ41:HS41" si="119">(if($E41= "Consultant",$H41, $F41 * (1+$I41))*L41*(12+$J41+$K41)/12)+DP41</f>
        <v>0</v>
      </c>
      <c r="GK41" s="65">
        <f t="shared" si="119"/>
        <v>0</v>
      </c>
      <c r="GL41" s="65">
        <f t="shared" si="119"/>
        <v>0</v>
      </c>
      <c r="GM41" s="65">
        <f t="shared" si="119"/>
        <v>0</v>
      </c>
      <c r="GN41" s="65">
        <f t="shared" si="119"/>
        <v>0</v>
      </c>
      <c r="GO41" s="65">
        <f t="shared" si="119"/>
        <v>0</v>
      </c>
      <c r="GP41" s="65">
        <f t="shared" si="119"/>
        <v>0</v>
      </c>
      <c r="GQ41" s="65">
        <f t="shared" si="119"/>
        <v>0</v>
      </c>
      <c r="GR41" s="65">
        <f t="shared" si="119"/>
        <v>0</v>
      </c>
      <c r="GS41" s="65">
        <f t="shared" si="119"/>
        <v>0</v>
      </c>
      <c r="GT41" s="65">
        <f t="shared" si="119"/>
        <v>0</v>
      </c>
      <c r="GU41" s="65">
        <f t="shared" si="119"/>
        <v>0</v>
      </c>
      <c r="GV41" s="65">
        <f t="shared" si="119"/>
        <v>0</v>
      </c>
      <c r="GW41" s="65">
        <f t="shared" si="119"/>
        <v>0</v>
      </c>
      <c r="GX41" s="65">
        <f t="shared" si="119"/>
        <v>0</v>
      </c>
      <c r="GY41" s="65">
        <f t="shared" si="119"/>
        <v>0</v>
      </c>
      <c r="GZ41" s="65">
        <f t="shared" si="119"/>
        <v>0</v>
      </c>
      <c r="HA41" s="65">
        <f t="shared" si="119"/>
        <v>0</v>
      </c>
      <c r="HB41" s="65">
        <f t="shared" si="119"/>
        <v>0</v>
      </c>
      <c r="HC41" s="65">
        <f t="shared" si="119"/>
        <v>0</v>
      </c>
      <c r="HD41" s="65">
        <f t="shared" si="119"/>
        <v>0</v>
      </c>
      <c r="HE41" s="65">
        <f t="shared" si="119"/>
        <v>0</v>
      </c>
      <c r="HF41" s="65">
        <f t="shared" si="119"/>
        <v>0</v>
      </c>
      <c r="HG41" s="65">
        <f t="shared" si="119"/>
        <v>0</v>
      </c>
      <c r="HH41" s="65">
        <f t="shared" si="119"/>
        <v>0</v>
      </c>
      <c r="HI41" s="65">
        <f t="shared" si="119"/>
        <v>0</v>
      </c>
      <c r="HJ41" s="65">
        <f t="shared" si="119"/>
        <v>0</v>
      </c>
      <c r="HK41" s="65">
        <f t="shared" si="119"/>
        <v>0</v>
      </c>
      <c r="HL41" s="65">
        <f t="shared" si="119"/>
        <v>0</v>
      </c>
      <c r="HM41" s="65">
        <f t="shared" si="119"/>
        <v>0</v>
      </c>
      <c r="HN41" s="65">
        <f t="shared" si="119"/>
        <v>0</v>
      </c>
      <c r="HO41" s="65">
        <f t="shared" si="119"/>
        <v>0</v>
      </c>
      <c r="HP41" s="65">
        <f t="shared" si="119"/>
        <v>0</v>
      </c>
      <c r="HQ41" s="65">
        <f t="shared" si="119"/>
        <v>0</v>
      </c>
      <c r="HR41" s="65">
        <f t="shared" si="119"/>
        <v>0</v>
      </c>
      <c r="HS41" s="65">
        <f t="shared" si="119"/>
        <v>0</v>
      </c>
    </row>
    <row r="42">
      <c r="B42" s="64"/>
      <c r="C42" s="64"/>
      <c r="D42" s="63"/>
      <c r="E42" s="63"/>
      <c r="F42" s="64"/>
      <c r="G42" s="64"/>
      <c r="H42" s="64"/>
      <c r="I42" s="63" t="str">
        <f t="shared" si="5"/>
        <v/>
      </c>
      <c r="J42" s="63" t="str">
        <f t="shared" si="6"/>
        <v/>
      </c>
      <c r="K42" s="63" t="str">
        <f t="shared" si="7"/>
        <v/>
      </c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5">
        <f t="shared" ref="AV42:CE42" si="120">if($E42= "Consultant",$H42, $F42 * (1+$I42))*L42</f>
        <v>0</v>
      </c>
      <c r="AW42" s="65">
        <f t="shared" si="120"/>
        <v>0</v>
      </c>
      <c r="AX42" s="65">
        <f t="shared" si="120"/>
        <v>0</v>
      </c>
      <c r="AY42" s="65">
        <f t="shared" si="120"/>
        <v>0</v>
      </c>
      <c r="AZ42" s="65">
        <f t="shared" si="120"/>
        <v>0</v>
      </c>
      <c r="BA42" s="65">
        <f t="shared" si="120"/>
        <v>0</v>
      </c>
      <c r="BB42" s="65">
        <f t="shared" si="120"/>
        <v>0</v>
      </c>
      <c r="BC42" s="65">
        <f t="shared" si="120"/>
        <v>0</v>
      </c>
      <c r="BD42" s="65">
        <f t="shared" si="120"/>
        <v>0</v>
      </c>
      <c r="BE42" s="65">
        <f t="shared" si="120"/>
        <v>0</v>
      </c>
      <c r="BF42" s="65">
        <f t="shared" si="120"/>
        <v>0</v>
      </c>
      <c r="BG42" s="65">
        <f t="shared" si="120"/>
        <v>0</v>
      </c>
      <c r="BH42" s="65">
        <f t="shared" si="120"/>
        <v>0</v>
      </c>
      <c r="BI42" s="65">
        <f t="shared" si="120"/>
        <v>0</v>
      </c>
      <c r="BJ42" s="65">
        <f t="shared" si="120"/>
        <v>0</v>
      </c>
      <c r="BK42" s="65">
        <f t="shared" si="120"/>
        <v>0</v>
      </c>
      <c r="BL42" s="65">
        <f t="shared" si="120"/>
        <v>0</v>
      </c>
      <c r="BM42" s="65">
        <f t="shared" si="120"/>
        <v>0</v>
      </c>
      <c r="BN42" s="65">
        <f t="shared" si="120"/>
        <v>0</v>
      </c>
      <c r="BO42" s="65">
        <f t="shared" si="120"/>
        <v>0</v>
      </c>
      <c r="BP42" s="65">
        <f t="shared" si="120"/>
        <v>0</v>
      </c>
      <c r="BQ42" s="65">
        <f t="shared" si="120"/>
        <v>0</v>
      </c>
      <c r="BR42" s="65">
        <f t="shared" si="120"/>
        <v>0</v>
      </c>
      <c r="BS42" s="65">
        <f t="shared" si="120"/>
        <v>0</v>
      </c>
      <c r="BT42" s="65">
        <f t="shared" si="120"/>
        <v>0</v>
      </c>
      <c r="BU42" s="65">
        <f t="shared" si="120"/>
        <v>0</v>
      </c>
      <c r="BV42" s="65">
        <f t="shared" si="120"/>
        <v>0</v>
      </c>
      <c r="BW42" s="65">
        <f t="shared" si="120"/>
        <v>0</v>
      </c>
      <c r="BX42" s="65">
        <f t="shared" si="120"/>
        <v>0</v>
      </c>
      <c r="BY42" s="65">
        <f t="shared" si="120"/>
        <v>0</v>
      </c>
      <c r="BZ42" s="65">
        <f t="shared" si="120"/>
        <v>0</v>
      </c>
      <c r="CA42" s="65">
        <f t="shared" si="120"/>
        <v>0</v>
      </c>
      <c r="CB42" s="65">
        <f t="shared" si="120"/>
        <v>0</v>
      </c>
      <c r="CC42" s="65">
        <f t="shared" si="120"/>
        <v>0</v>
      </c>
      <c r="CD42" s="65">
        <f t="shared" si="120"/>
        <v>0</v>
      </c>
      <c r="CE42" s="65">
        <f t="shared" si="120"/>
        <v>0</v>
      </c>
      <c r="CF42" s="65">
        <f t="array" ref="CF42">((index(Setup!$14:$14 ,match(CF$12,Setup!$18:$18,0))=$E$8)*$J42+(index(Setup!$14:$14 ,match(CF$12,Setup!$18:$18,0))=$E$9)*$K42)*if($E42= "Consultant",$H42, $F42 * (1+$I42))*L42</f>
        <v>0</v>
      </c>
      <c r="CG42" s="65">
        <f t="array" ref="CG42">((index(Setup!$14:$14 ,match(CG$12,Setup!$18:$18,0))=$E$8)*$J42+(index(Setup!$14:$14 ,match(CG$12,Setup!$18:$18,0))=$E$9)*$K42)*if($E42= "Consultant",$H42, $F42 * (1+$I42))*M42</f>
        <v>0</v>
      </c>
      <c r="CH42" s="65">
        <f t="array" ref="CH42">((index(Setup!$14:$14 ,match(CH$12,Setup!$18:$18,0))=$E$8)*$J42+(index(Setup!$14:$14 ,match(CH$12,Setup!$18:$18,0))=$E$9)*$K42)*if($E42= "Consultant",$H42, $F42 * (1+$I42))*N42</f>
        <v>0</v>
      </c>
      <c r="CI42" s="65">
        <f t="array" ref="CI42">((index(Setup!$14:$14 ,match(CI$12,Setup!$18:$18,0))=$E$8)*$J42+(index(Setup!$14:$14 ,match(CI$12,Setup!$18:$18,0))=$E$9)*$K42)*if($E42= "Consultant",$H42, $F42 * (1+$I42))*O42</f>
        <v>0</v>
      </c>
      <c r="CJ42" s="65">
        <f t="array" ref="CJ42">((index(Setup!$14:$14 ,match(CJ$12,Setup!$18:$18,0))=$E$8)*$J42+(index(Setup!$14:$14 ,match(CJ$12,Setup!$18:$18,0))=$E$9)*$K42)*if($E42= "Consultant",$H42, $F42 * (1+$I42))*P42</f>
        <v>0</v>
      </c>
      <c r="CK42" s="65">
        <f t="array" ref="CK42">((index(Setup!$14:$14 ,match(CK$12,Setup!$18:$18,0))=$E$8)*$J42+(index(Setup!$14:$14 ,match(CK$12,Setup!$18:$18,0))=$E$9)*$K42)*if($E42= "Consultant",$H42, $F42 * (1+$I42))*Q42</f>
        <v>0</v>
      </c>
      <c r="CL42" s="65">
        <f t="array" ref="CL42">((index(Setup!$14:$14 ,match(CL$12,Setup!$18:$18,0))=$E$8)*$J42+(index(Setup!$14:$14 ,match(CL$12,Setup!$18:$18,0))=$E$9)*$K42)*if($E42= "Consultant",$H42, $F42 * (1+$I42))*R42</f>
        <v>0</v>
      </c>
      <c r="CM42" s="65">
        <f t="array" ref="CM42">((index(Setup!$14:$14 ,match(CM$12,Setup!$18:$18,0))=$E$8)*$J42+(index(Setup!$14:$14 ,match(CM$12,Setup!$18:$18,0))=$E$9)*$K42)*if($E42= "Consultant",$H42, $F42 * (1+$I42))*S42</f>
        <v>0</v>
      </c>
      <c r="CN42" s="65">
        <f t="array" ref="CN42">((index(Setup!$14:$14 ,match(CN$12,Setup!$18:$18,0))=$E$8)*$J42+(index(Setup!$14:$14 ,match(CN$12,Setup!$18:$18,0))=$E$9)*$K42)*if($E42= "Consultant",$H42, $F42 * (1+$I42))*T42</f>
        <v>0</v>
      </c>
      <c r="CO42" s="65">
        <f t="array" ref="CO42">((index(Setup!$14:$14 ,match(CO$12,Setup!$18:$18,0))=$E$8)*$J42+(index(Setup!$14:$14 ,match(CO$12,Setup!$18:$18,0))=$E$9)*$K42)*if($E42= "Consultant",$H42, $F42 * (1+$I42))*U42</f>
        <v>0</v>
      </c>
      <c r="CP42" s="65">
        <f t="array" ref="CP42">((index(Setup!$14:$14 ,match(CP$12,Setup!$18:$18,0))=$E$8)*$J42+(index(Setup!$14:$14 ,match(CP$12,Setup!$18:$18,0))=$E$9)*$K42)*if($E42= "Consultant",$H42, $F42 * (1+$I42))*V42</f>
        <v>0</v>
      </c>
      <c r="CQ42" s="65">
        <f t="array" ref="CQ42">((index(Setup!$14:$14 ,match(CQ$12,Setup!$18:$18,0))=$E$8)*$J42+(index(Setup!$14:$14 ,match(CQ$12,Setup!$18:$18,0))=$E$9)*$K42)*if($E42= "Consultant",$H42, $F42 * (1+$I42))*W42</f>
        <v>0</v>
      </c>
      <c r="CR42" s="65">
        <f t="array" ref="CR42">((index(Setup!$14:$14 ,match(CR$12,Setup!$18:$18,0))=$E$8)*$J42+(index(Setup!$14:$14 ,match(CR$12,Setup!$18:$18,0))=$E$9)*$K42)*if($E42= "Consultant",$H42, $F42 * (1+$I42))*X42</f>
        <v>0</v>
      </c>
      <c r="CS42" s="65">
        <f t="array" ref="CS42">((index(Setup!$14:$14 ,match(CS$12,Setup!$18:$18,0))=$E$8)*$J42+(index(Setup!$14:$14 ,match(CS$12,Setup!$18:$18,0))=$E$9)*$K42)*if($E42= "Consultant",$H42, $F42 * (1+$I42))*Y42</f>
        <v>0</v>
      </c>
      <c r="CT42" s="65">
        <f t="array" ref="CT42">((index(Setup!$14:$14 ,match(CT$12,Setup!$18:$18,0))=$E$8)*$J42+(index(Setup!$14:$14 ,match(CT$12,Setup!$18:$18,0))=$E$9)*$K42)*if($E42= "Consultant",$H42, $F42 * (1+$I42))*Z42</f>
        <v>0</v>
      </c>
      <c r="CU42" s="65">
        <f t="array" ref="CU42">((index(Setup!$14:$14 ,match(CU$12,Setup!$18:$18,0))=$E$8)*$J42+(index(Setup!$14:$14 ,match(CU$12,Setup!$18:$18,0))=$E$9)*$K42)*if($E42= "Consultant",$H42, $F42 * (1+$I42))*AA42</f>
        <v>0</v>
      </c>
      <c r="CV42" s="65">
        <f t="array" ref="CV42">((index(Setup!$14:$14 ,match(CV$12,Setup!$18:$18,0))=$E$8)*$J42+(index(Setup!$14:$14 ,match(CV$12,Setup!$18:$18,0))=$E$9)*$K42)*if($E42= "Consultant",$H42, $F42 * (1+$I42))*AB42</f>
        <v>0</v>
      </c>
      <c r="CW42" s="65">
        <f t="array" ref="CW42">((index(Setup!$14:$14 ,match(CW$12,Setup!$18:$18,0))=$E$8)*$J42+(index(Setup!$14:$14 ,match(CW$12,Setup!$18:$18,0))=$E$9)*$K42)*if($E42= "Consultant",$H42, $F42 * (1+$I42))*AC42</f>
        <v>0</v>
      </c>
      <c r="CX42" s="65">
        <f t="array" ref="CX42">((index(Setup!$14:$14 ,match(CX$12,Setup!$18:$18,0))=$E$8)*$J42+(index(Setup!$14:$14 ,match(CX$12,Setup!$18:$18,0))=$E$9)*$K42)*if($E42= "Consultant",$H42, $F42 * (1+$I42))*AD42</f>
        <v>0</v>
      </c>
      <c r="CY42" s="65">
        <f t="array" ref="CY42">((index(Setup!$14:$14 ,match(CY$12,Setup!$18:$18,0))=$E$8)*$J42+(index(Setup!$14:$14 ,match(CY$12,Setup!$18:$18,0))=$E$9)*$K42)*if($E42= "Consultant",$H42, $F42 * (1+$I42))*AE42</f>
        <v>0</v>
      </c>
      <c r="CZ42" s="65">
        <f t="array" ref="CZ42">((index(Setup!$14:$14 ,match(CZ$12,Setup!$18:$18,0))=$E$8)*$J42+(index(Setup!$14:$14 ,match(CZ$12,Setup!$18:$18,0))=$E$9)*$K42)*if($E42= "Consultant",$H42, $F42 * (1+$I42))*AF42</f>
        <v>0</v>
      </c>
      <c r="DA42" s="65">
        <f t="array" ref="DA42">((index(Setup!$14:$14 ,match(DA$12,Setup!$18:$18,0))=$E$8)*$J42+(index(Setup!$14:$14 ,match(DA$12,Setup!$18:$18,0))=$E$9)*$K42)*if($E42= "Consultant",$H42, $F42 * (1+$I42))*AG42</f>
        <v>0</v>
      </c>
      <c r="DB42" s="65">
        <f t="array" ref="DB42">((index(Setup!$14:$14 ,match(DB$12,Setup!$18:$18,0))=$E$8)*$J42+(index(Setup!$14:$14 ,match(DB$12,Setup!$18:$18,0))=$E$9)*$K42)*if($E42= "Consultant",$H42, $F42 * (1+$I42))*AH42</f>
        <v>0</v>
      </c>
      <c r="DC42" s="65">
        <f t="array" ref="DC42">((index(Setup!$14:$14 ,match(DC$12,Setup!$18:$18,0))=$E$8)*$J42+(index(Setup!$14:$14 ,match(DC$12,Setup!$18:$18,0))=$E$9)*$K42)*if($E42= "Consultant",$H42, $F42 * (1+$I42))*AI42</f>
        <v>0</v>
      </c>
      <c r="DD42" s="65">
        <f t="array" ref="DD42">((index(Setup!$14:$14 ,match(DD$12,Setup!$18:$18,0))=$E$8)*$J42+(index(Setup!$14:$14 ,match(DD$12,Setup!$18:$18,0))=$E$9)*$K42)*if($E42= "Consultant",$H42, $F42 * (1+$I42))*AJ42</f>
        <v>0</v>
      </c>
      <c r="DE42" s="65">
        <f t="array" ref="DE42">((index(Setup!$14:$14 ,match(DE$12,Setup!$18:$18,0))=$E$8)*$J42+(index(Setup!$14:$14 ,match(DE$12,Setup!$18:$18,0))=$E$9)*$K42)*if($E42= "Consultant",$H42, $F42 * (1+$I42))*AK42</f>
        <v>0</v>
      </c>
      <c r="DF42" s="65">
        <f t="array" ref="DF42">((index(Setup!$14:$14 ,match(DF$12,Setup!$18:$18,0))=$E$8)*$J42+(index(Setup!$14:$14 ,match(DF$12,Setup!$18:$18,0))=$E$9)*$K42)*if($E42= "Consultant",$H42, $F42 * (1+$I42))*AL42</f>
        <v>0</v>
      </c>
      <c r="DG42" s="65">
        <f t="array" ref="DG42">((index(Setup!$14:$14 ,match(DG$12,Setup!$18:$18,0))=$E$8)*$J42+(index(Setup!$14:$14 ,match(DG$12,Setup!$18:$18,0))=$E$9)*$K42)*if($E42= "Consultant",$H42, $F42 * (1+$I42))*AM42</f>
        <v>0</v>
      </c>
      <c r="DH42" s="65">
        <f t="array" ref="DH42">((index(Setup!$14:$14 ,match(DH$12,Setup!$18:$18,0))=$E$8)*$J42+(index(Setup!$14:$14 ,match(DH$12,Setup!$18:$18,0))=$E$9)*$K42)*if($E42= "Consultant",$H42, $F42 * (1+$I42))*AN42</f>
        <v>0</v>
      </c>
      <c r="DI42" s="65">
        <f t="array" ref="DI42">((index(Setup!$14:$14 ,match(DI$12,Setup!$18:$18,0))=$E$8)*$J42+(index(Setup!$14:$14 ,match(DI$12,Setup!$18:$18,0))=$E$9)*$K42)*if($E42= "Consultant",$H42, $F42 * (1+$I42))*AO42</f>
        <v>0</v>
      </c>
      <c r="DJ42" s="65">
        <f t="array" ref="DJ42">((index(Setup!$14:$14 ,match(DJ$12,Setup!$18:$18,0))=$E$8)*$J42+(index(Setup!$14:$14 ,match(DJ$12,Setup!$18:$18,0))=$E$9)*$K42)*if($E42= "Consultant",$H42, $F42 * (1+$I42))*AP42</f>
        <v>0</v>
      </c>
      <c r="DK42" s="65">
        <f t="array" ref="DK42">((index(Setup!$14:$14 ,match(DK$12,Setup!$18:$18,0))=$E$8)*$J42+(index(Setup!$14:$14 ,match(DK$12,Setup!$18:$18,0))=$E$9)*$K42)*if($E42= "Consultant",$H42, $F42 * (1+$I42))*AQ42</f>
        <v>0</v>
      </c>
      <c r="DL42" s="65">
        <f t="array" ref="DL42">((index(Setup!$14:$14 ,match(DL$12,Setup!$18:$18,0))=$E$8)*$J42+(index(Setup!$14:$14 ,match(DL$12,Setup!$18:$18,0))=$E$9)*$K42)*if($E42= "Consultant",$H42, $F42 * (1+$I42))*AR42</f>
        <v>0</v>
      </c>
      <c r="DM42" s="65">
        <f t="array" ref="DM42">((index(Setup!$14:$14 ,match(DM$12,Setup!$18:$18,0))=$E$8)*$J42+(index(Setup!$14:$14 ,match(DM$12,Setup!$18:$18,0))=$E$9)*$K42)*if($E42= "Consultant",$H42, $F42 * (1+$I42))*AS42</f>
        <v>0</v>
      </c>
      <c r="DN42" s="65">
        <f t="array" ref="DN42">((index(Setup!$14:$14 ,match(DN$12,Setup!$18:$18,0))=$E$8)*$J42+(index(Setup!$14:$14 ,match(DN$12,Setup!$18:$18,0))=$E$9)*$K42)*if($E42= "Consultant",$H42, $F42 * (1+$I42))*AT42</f>
        <v>0</v>
      </c>
      <c r="DO42" s="65">
        <f t="array" ref="DO42">((index(Setup!$14:$14 ,match(DO$12,Setup!$18:$18,0))=$E$8)*$J42+(index(Setup!$14:$14 ,match(DO$12,Setup!$18:$18,0))=$E$9)*$K42)*if($E42= "Consultant",$H42, $F42 * (1+$I42))*AU42</f>
        <v>0</v>
      </c>
      <c r="DP42" s="65">
        <f t="shared" ref="DP42:EY42" si="121">$G42*L42</f>
        <v>0</v>
      </c>
      <c r="DQ42" s="65">
        <f t="shared" si="121"/>
        <v>0</v>
      </c>
      <c r="DR42" s="65">
        <f t="shared" si="121"/>
        <v>0</v>
      </c>
      <c r="DS42" s="65">
        <f t="shared" si="121"/>
        <v>0</v>
      </c>
      <c r="DT42" s="65">
        <f t="shared" si="121"/>
        <v>0</v>
      </c>
      <c r="DU42" s="65">
        <f t="shared" si="121"/>
        <v>0</v>
      </c>
      <c r="DV42" s="65">
        <f t="shared" si="121"/>
        <v>0</v>
      </c>
      <c r="DW42" s="65">
        <f t="shared" si="121"/>
        <v>0</v>
      </c>
      <c r="DX42" s="65">
        <f t="shared" si="121"/>
        <v>0</v>
      </c>
      <c r="DY42" s="65">
        <f t="shared" si="121"/>
        <v>0</v>
      </c>
      <c r="DZ42" s="65">
        <f t="shared" si="121"/>
        <v>0</v>
      </c>
      <c r="EA42" s="65">
        <f t="shared" si="121"/>
        <v>0</v>
      </c>
      <c r="EB42" s="65">
        <f t="shared" si="121"/>
        <v>0</v>
      </c>
      <c r="EC42" s="65">
        <f t="shared" si="121"/>
        <v>0</v>
      </c>
      <c r="ED42" s="65">
        <f t="shared" si="121"/>
        <v>0</v>
      </c>
      <c r="EE42" s="65">
        <f t="shared" si="121"/>
        <v>0</v>
      </c>
      <c r="EF42" s="65">
        <f t="shared" si="121"/>
        <v>0</v>
      </c>
      <c r="EG42" s="65">
        <f t="shared" si="121"/>
        <v>0</v>
      </c>
      <c r="EH42" s="65">
        <f t="shared" si="121"/>
        <v>0</v>
      </c>
      <c r="EI42" s="65">
        <f t="shared" si="121"/>
        <v>0</v>
      </c>
      <c r="EJ42" s="65">
        <f t="shared" si="121"/>
        <v>0</v>
      </c>
      <c r="EK42" s="65">
        <f t="shared" si="121"/>
        <v>0</v>
      </c>
      <c r="EL42" s="65">
        <f t="shared" si="121"/>
        <v>0</v>
      </c>
      <c r="EM42" s="65">
        <f t="shared" si="121"/>
        <v>0</v>
      </c>
      <c r="EN42" s="65">
        <f t="shared" si="121"/>
        <v>0</v>
      </c>
      <c r="EO42" s="65">
        <f t="shared" si="121"/>
        <v>0</v>
      </c>
      <c r="EP42" s="65">
        <f t="shared" si="121"/>
        <v>0</v>
      </c>
      <c r="EQ42" s="65">
        <f t="shared" si="121"/>
        <v>0</v>
      </c>
      <c r="ER42" s="65">
        <f t="shared" si="121"/>
        <v>0</v>
      </c>
      <c r="ES42" s="65">
        <f t="shared" si="121"/>
        <v>0</v>
      </c>
      <c r="ET42" s="65">
        <f t="shared" si="121"/>
        <v>0</v>
      </c>
      <c r="EU42" s="65">
        <f t="shared" si="121"/>
        <v>0</v>
      </c>
      <c r="EV42" s="65">
        <f t="shared" si="121"/>
        <v>0</v>
      </c>
      <c r="EW42" s="65">
        <f t="shared" si="121"/>
        <v>0</v>
      </c>
      <c r="EX42" s="65">
        <f t="shared" si="121"/>
        <v>0</v>
      </c>
      <c r="EY42" s="65">
        <f t="shared" si="121"/>
        <v>0</v>
      </c>
      <c r="EZ42" s="65">
        <f t="shared" ref="EZ42:GI42" si="122">AV42+CF42+DP42</f>
        <v>0</v>
      </c>
      <c r="FA42" s="65">
        <f t="shared" si="122"/>
        <v>0</v>
      </c>
      <c r="FB42" s="65">
        <f t="shared" si="122"/>
        <v>0</v>
      </c>
      <c r="FC42" s="65">
        <f t="shared" si="122"/>
        <v>0</v>
      </c>
      <c r="FD42" s="65">
        <f t="shared" si="122"/>
        <v>0</v>
      </c>
      <c r="FE42" s="65">
        <f t="shared" si="122"/>
        <v>0</v>
      </c>
      <c r="FF42" s="65">
        <f t="shared" si="122"/>
        <v>0</v>
      </c>
      <c r="FG42" s="65">
        <f t="shared" si="122"/>
        <v>0</v>
      </c>
      <c r="FH42" s="65">
        <f t="shared" si="122"/>
        <v>0</v>
      </c>
      <c r="FI42" s="65">
        <f t="shared" si="122"/>
        <v>0</v>
      </c>
      <c r="FJ42" s="65">
        <f t="shared" si="122"/>
        <v>0</v>
      </c>
      <c r="FK42" s="65">
        <f t="shared" si="122"/>
        <v>0</v>
      </c>
      <c r="FL42" s="65">
        <f t="shared" si="122"/>
        <v>0</v>
      </c>
      <c r="FM42" s="65">
        <f t="shared" si="122"/>
        <v>0</v>
      </c>
      <c r="FN42" s="65">
        <f t="shared" si="122"/>
        <v>0</v>
      </c>
      <c r="FO42" s="65">
        <f t="shared" si="122"/>
        <v>0</v>
      </c>
      <c r="FP42" s="65">
        <f t="shared" si="122"/>
        <v>0</v>
      </c>
      <c r="FQ42" s="65">
        <f t="shared" si="122"/>
        <v>0</v>
      </c>
      <c r="FR42" s="65">
        <f t="shared" si="122"/>
        <v>0</v>
      </c>
      <c r="FS42" s="65">
        <f t="shared" si="122"/>
        <v>0</v>
      </c>
      <c r="FT42" s="65">
        <f t="shared" si="122"/>
        <v>0</v>
      </c>
      <c r="FU42" s="65">
        <f t="shared" si="122"/>
        <v>0</v>
      </c>
      <c r="FV42" s="65">
        <f t="shared" si="122"/>
        <v>0</v>
      </c>
      <c r="FW42" s="65">
        <f t="shared" si="122"/>
        <v>0</v>
      </c>
      <c r="FX42" s="65">
        <f t="shared" si="122"/>
        <v>0</v>
      </c>
      <c r="FY42" s="65">
        <f t="shared" si="122"/>
        <v>0</v>
      </c>
      <c r="FZ42" s="65">
        <f t="shared" si="122"/>
        <v>0</v>
      </c>
      <c r="GA42" s="65">
        <f t="shared" si="122"/>
        <v>0</v>
      </c>
      <c r="GB42" s="65">
        <f t="shared" si="122"/>
        <v>0</v>
      </c>
      <c r="GC42" s="65">
        <f t="shared" si="122"/>
        <v>0</v>
      </c>
      <c r="GD42" s="65">
        <f t="shared" si="122"/>
        <v>0</v>
      </c>
      <c r="GE42" s="65">
        <f t="shared" si="122"/>
        <v>0</v>
      </c>
      <c r="GF42" s="65">
        <f t="shared" si="122"/>
        <v>0</v>
      </c>
      <c r="GG42" s="65">
        <f t="shared" si="122"/>
        <v>0</v>
      </c>
      <c r="GH42" s="65">
        <f t="shared" si="122"/>
        <v>0</v>
      </c>
      <c r="GI42" s="65">
        <f t="shared" si="122"/>
        <v>0</v>
      </c>
      <c r="GJ42" s="65">
        <f t="shared" ref="GJ42:HS42" si="123">(if($E42= "Consultant",$H42, $F42 * (1+$I42))*L42*(12+$J42+$K42)/12)+DP42</f>
        <v>0</v>
      </c>
      <c r="GK42" s="65">
        <f t="shared" si="123"/>
        <v>0</v>
      </c>
      <c r="GL42" s="65">
        <f t="shared" si="123"/>
        <v>0</v>
      </c>
      <c r="GM42" s="65">
        <f t="shared" si="123"/>
        <v>0</v>
      </c>
      <c r="GN42" s="65">
        <f t="shared" si="123"/>
        <v>0</v>
      </c>
      <c r="GO42" s="65">
        <f t="shared" si="123"/>
        <v>0</v>
      </c>
      <c r="GP42" s="65">
        <f t="shared" si="123"/>
        <v>0</v>
      </c>
      <c r="GQ42" s="65">
        <f t="shared" si="123"/>
        <v>0</v>
      </c>
      <c r="GR42" s="65">
        <f t="shared" si="123"/>
        <v>0</v>
      </c>
      <c r="GS42" s="65">
        <f t="shared" si="123"/>
        <v>0</v>
      </c>
      <c r="GT42" s="65">
        <f t="shared" si="123"/>
        <v>0</v>
      </c>
      <c r="GU42" s="65">
        <f t="shared" si="123"/>
        <v>0</v>
      </c>
      <c r="GV42" s="65">
        <f t="shared" si="123"/>
        <v>0</v>
      </c>
      <c r="GW42" s="65">
        <f t="shared" si="123"/>
        <v>0</v>
      </c>
      <c r="GX42" s="65">
        <f t="shared" si="123"/>
        <v>0</v>
      </c>
      <c r="GY42" s="65">
        <f t="shared" si="123"/>
        <v>0</v>
      </c>
      <c r="GZ42" s="65">
        <f t="shared" si="123"/>
        <v>0</v>
      </c>
      <c r="HA42" s="65">
        <f t="shared" si="123"/>
        <v>0</v>
      </c>
      <c r="HB42" s="65">
        <f t="shared" si="123"/>
        <v>0</v>
      </c>
      <c r="HC42" s="65">
        <f t="shared" si="123"/>
        <v>0</v>
      </c>
      <c r="HD42" s="65">
        <f t="shared" si="123"/>
        <v>0</v>
      </c>
      <c r="HE42" s="65">
        <f t="shared" si="123"/>
        <v>0</v>
      </c>
      <c r="HF42" s="65">
        <f t="shared" si="123"/>
        <v>0</v>
      </c>
      <c r="HG42" s="65">
        <f t="shared" si="123"/>
        <v>0</v>
      </c>
      <c r="HH42" s="65">
        <f t="shared" si="123"/>
        <v>0</v>
      </c>
      <c r="HI42" s="65">
        <f t="shared" si="123"/>
        <v>0</v>
      </c>
      <c r="HJ42" s="65">
        <f t="shared" si="123"/>
        <v>0</v>
      </c>
      <c r="HK42" s="65">
        <f t="shared" si="123"/>
        <v>0</v>
      </c>
      <c r="HL42" s="65">
        <f t="shared" si="123"/>
        <v>0</v>
      </c>
      <c r="HM42" s="65">
        <f t="shared" si="123"/>
        <v>0</v>
      </c>
      <c r="HN42" s="65">
        <f t="shared" si="123"/>
        <v>0</v>
      </c>
      <c r="HO42" s="65">
        <f t="shared" si="123"/>
        <v>0</v>
      </c>
      <c r="HP42" s="65">
        <f t="shared" si="123"/>
        <v>0</v>
      </c>
      <c r="HQ42" s="65">
        <f t="shared" si="123"/>
        <v>0</v>
      </c>
      <c r="HR42" s="65">
        <f t="shared" si="123"/>
        <v>0</v>
      </c>
      <c r="HS42" s="65">
        <f t="shared" si="123"/>
        <v>0</v>
      </c>
    </row>
    <row r="43">
      <c r="B43" s="64"/>
      <c r="C43" s="64"/>
      <c r="D43" s="63"/>
      <c r="E43" s="63"/>
      <c r="F43" s="64"/>
      <c r="G43" s="64"/>
      <c r="H43" s="64"/>
      <c r="I43" s="63" t="str">
        <f t="shared" si="5"/>
        <v/>
      </c>
      <c r="J43" s="63" t="str">
        <f t="shared" si="6"/>
        <v/>
      </c>
      <c r="K43" s="63" t="str">
        <f t="shared" si="7"/>
        <v/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5">
        <f t="shared" ref="AV43:CE43" si="124">if($E43= "Consultant",$H43, $F43 * (1+$I43))*L43</f>
        <v>0</v>
      </c>
      <c r="AW43" s="65">
        <f t="shared" si="124"/>
        <v>0</v>
      </c>
      <c r="AX43" s="65">
        <f t="shared" si="124"/>
        <v>0</v>
      </c>
      <c r="AY43" s="65">
        <f t="shared" si="124"/>
        <v>0</v>
      </c>
      <c r="AZ43" s="65">
        <f t="shared" si="124"/>
        <v>0</v>
      </c>
      <c r="BA43" s="65">
        <f t="shared" si="124"/>
        <v>0</v>
      </c>
      <c r="BB43" s="65">
        <f t="shared" si="124"/>
        <v>0</v>
      </c>
      <c r="BC43" s="65">
        <f t="shared" si="124"/>
        <v>0</v>
      </c>
      <c r="BD43" s="65">
        <f t="shared" si="124"/>
        <v>0</v>
      </c>
      <c r="BE43" s="65">
        <f t="shared" si="124"/>
        <v>0</v>
      </c>
      <c r="BF43" s="65">
        <f t="shared" si="124"/>
        <v>0</v>
      </c>
      <c r="BG43" s="65">
        <f t="shared" si="124"/>
        <v>0</v>
      </c>
      <c r="BH43" s="65">
        <f t="shared" si="124"/>
        <v>0</v>
      </c>
      <c r="BI43" s="65">
        <f t="shared" si="124"/>
        <v>0</v>
      </c>
      <c r="BJ43" s="65">
        <f t="shared" si="124"/>
        <v>0</v>
      </c>
      <c r="BK43" s="65">
        <f t="shared" si="124"/>
        <v>0</v>
      </c>
      <c r="BL43" s="65">
        <f t="shared" si="124"/>
        <v>0</v>
      </c>
      <c r="BM43" s="65">
        <f t="shared" si="124"/>
        <v>0</v>
      </c>
      <c r="BN43" s="65">
        <f t="shared" si="124"/>
        <v>0</v>
      </c>
      <c r="BO43" s="65">
        <f t="shared" si="124"/>
        <v>0</v>
      </c>
      <c r="BP43" s="65">
        <f t="shared" si="124"/>
        <v>0</v>
      </c>
      <c r="BQ43" s="65">
        <f t="shared" si="124"/>
        <v>0</v>
      </c>
      <c r="BR43" s="65">
        <f t="shared" si="124"/>
        <v>0</v>
      </c>
      <c r="BS43" s="65">
        <f t="shared" si="124"/>
        <v>0</v>
      </c>
      <c r="BT43" s="65">
        <f t="shared" si="124"/>
        <v>0</v>
      </c>
      <c r="BU43" s="65">
        <f t="shared" si="124"/>
        <v>0</v>
      </c>
      <c r="BV43" s="65">
        <f t="shared" si="124"/>
        <v>0</v>
      </c>
      <c r="BW43" s="65">
        <f t="shared" si="124"/>
        <v>0</v>
      </c>
      <c r="BX43" s="65">
        <f t="shared" si="124"/>
        <v>0</v>
      </c>
      <c r="BY43" s="65">
        <f t="shared" si="124"/>
        <v>0</v>
      </c>
      <c r="BZ43" s="65">
        <f t="shared" si="124"/>
        <v>0</v>
      </c>
      <c r="CA43" s="65">
        <f t="shared" si="124"/>
        <v>0</v>
      </c>
      <c r="CB43" s="65">
        <f t="shared" si="124"/>
        <v>0</v>
      </c>
      <c r="CC43" s="65">
        <f t="shared" si="124"/>
        <v>0</v>
      </c>
      <c r="CD43" s="65">
        <f t="shared" si="124"/>
        <v>0</v>
      </c>
      <c r="CE43" s="65">
        <f t="shared" si="124"/>
        <v>0</v>
      </c>
      <c r="CF43" s="65">
        <f t="array" ref="CF43">((index(Setup!$14:$14 ,match(CF$12,Setup!$18:$18,0))=$E$8)*$J43+(index(Setup!$14:$14 ,match(CF$12,Setup!$18:$18,0))=$E$9)*$K43)*if($E43= "Consultant",$H43, $F43 * (1+$I43))*L43</f>
        <v>0</v>
      </c>
      <c r="CG43" s="65">
        <f t="array" ref="CG43">((index(Setup!$14:$14 ,match(CG$12,Setup!$18:$18,0))=$E$8)*$J43+(index(Setup!$14:$14 ,match(CG$12,Setup!$18:$18,0))=$E$9)*$K43)*if($E43= "Consultant",$H43, $F43 * (1+$I43))*M43</f>
        <v>0</v>
      </c>
      <c r="CH43" s="65">
        <f t="array" ref="CH43">((index(Setup!$14:$14 ,match(CH$12,Setup!$18:$18,0))=$E$8)*$J43+(index(Setup!$14:$14 ,match(CH$12,Setup!$18:$18,0))=$E$9)*$K43)*if($E43= "Consultant",$H43, $F43 * (1+$I43))*N43</f>
        <v>0</v>
      </c>
      <c r="CI43" s="65">
        <f t="array" ref="CI43">((index(Setup!$14:$14 ,match(CI$12,Setup!$18:$18,0))=$E$8)*$J43+(index(Setup!$14:$14 ,match(CI$12,Setup!$18:$18,0))=$E$9)*$K43)*if($E43= "Consultant",$H43, $F43 * (1+$I43))*O43</f>
        <v>0</v>
      </c>
      <c r="CJ43" s="65">
        <f t="array" ref="CJ43">((index(Setup!$14:$14 ,match(CJ$12,Setup!$18:$18,0))=$E$8)*$J43+(index(Setup!$14:$14 ,match(CJ$12,Setup!$18:$18,0))=$E$9)*$K43)*if($E43= "Consultant",$H43, $F43 * (1+$I43))*P43</f>
        <v>0</v>
      </c>
      <c r="CK43" s="65">
        <f t="array" ref="CK43">((index(Setup!$14:$14 ,match(CK$12,Setup!$18:$18,0))=$E$8)*$J43+(index(Setup!$14:$14 ,match(CK$12,Setup!$18:$18,0))=$E$9)*$K43)*if($E43= "Consultant",$H43, $F43 * (1+$I43))*Q43</f>
        <v>0</v>
      </c>
      <c r="CL43" s="65">
        <f t="array" ref="CL43">((index(Setup!$14:$14 ,match(CL$12,Setup!$18:$18,0))=$E$8)*$J43+(index(Setup!$14:$14 ,match(CL$12,Setup!$18:$18,0))=$E$9)*$K43)*if($E43= "Consultant",$H43, $F43 * (1+$I43))*R43</f>
        <v>0</v>
      </c>
      <c r="CM43" s="65">
        <f t="array" ref="CM43">((index(Setup!$14:$14 ,match(CM$12,Setup!$18:$18,0))=$E$8)*$J43+(index(Setup!$14:$14 ,match(CM$12,Setup!$18:$18,0))=$E$9)*$K43)*if($E43= "Consultant",$H43, $F43 * (1+$I43))*S43</f>
        <v>0</v>
      </c>
      <c r="CN43" s="65">
        <f t="array" ref="CN43">((index(Setup!$14:$14 ,match(CN$12,Setup!$18:$18,0))=$E$8)*$J43+(index(Setup!$14:$14 ,match(CN$12,Setup!$18:$18,0))=$E$9)*$K43)*if($E43= "Consultant",$H43, $F43 * (1+$I43))*T43</f>
        <v>0</v>
      </c>
      <c r="CO43" s="65">
        <f t="array" ref="CO43">((index(Setup!$14:$14 ,match(CO$12,Setup!$18:$18,0))=$E$8)*$J43+(index(Setup!$14:$14 ,match(CO$12,Setup!$18:$18,0))=$E$9)*$K43)*if($E43= "Consultant",$H43, $F43 * (1+$I43))*U43</f>
        <v>0</v>
      </c>
      <c r="CP43" s="65">
        <f t="array" ref="CP43">((index(Setup!$14:$14 ,match(CP$12,Setup!$18:$18,0))=$E$8)*$J43+(index(Setup!$14:$14 ,match(CP$12,Setup!$18:$18,0))=$E$9)*$K43)*if($E43= "Consultant",$H43, $F43 * (1+$I43))*V43</f>
        <v>0</v>
      </c>
      <c r="CQ43" s="65">
        <f t="array" ref="CQ43">((index(Setup!$14:$14 ,match(CQ$12,Setup!$18:$18,0))=$E$8)*$J43+(index(Setup!$14:$14 ,match(CQ$12,Setup!$18:$18,0))=$E$9)*$K43)*if($E43= "Consultant",$H43, $F43 * (1+$I43))*W43</f>
        <v>0</v>
      </c>
      <c r="CR43" s="65">
        <f t="array" ref="CR43">((index(Setup!$14:$14 ,match(CR$12,Setup!$18:$18,0))=$E$8)*$J43+(index(Setup!$14:$14 ,match(CR$12,Setup!$18:$18,0))=$E$9)*$K43)*if($E43= "Consultant",$H43, $F43 * (1+$I43))*X43</f>
        <v>0</v>
      </c>
      <c r="CS43" s="65">
        <f t="array" ref="CS43">((index(Setup!$14:$14 ,match(CS$12,Setup!$18:$18,0))=$E$8)*$J43+(index(Setup!$14:$14 ,match(CS$12,Setup!$18:$18,0))=$E$9)*$K43)*if($E43= "Consultant",$H43, $F43 * (1+$I43))*Y43</f>
        <v>0</v>
      </c>
      <c r="CT43" s="65">
        <f t="array" ref="CT43">((index(Setup!$14:$14 ,match(CT$12,Setup!$18:$18,0))=$E$8)*$J43+(index(Setup!$14:$14 ,match(CT$12,Setup!$18:$18,0))=$E$9)*$K43)*if($E43= "Consultant",$H43, $F43 * (1+$I43))*Z43</f>
        <v>0</v>
      </c>
      <c r="CU43" s="65">
        <f t="array" ref="CU43">((index(Setup!$14:$14 ,match(CU$12,Setup!$18:$18,0))=$E$8)*$J43+(index(Setup!$14:$14 ,match(CU$12,Setup!$18:$18,0))=$E$9)*$K43)*if($E43= "Consultant",$H43, $F43 * (1+$I43))*AA43</f>
        <v>0</v>
      </c>
      <c r="CV43" s="65">
        <f t="array" ref="CV43">((index(Setup!$14:$14 ,match(CV$12,Setup!$18:$18,0))=$E$8)*$J43+(index(Setup!$14:$14 ,match(CV$12,Setup!$18:$18,0))=$E$9)*$K43)*if($E43= "Consultant",$H43, $F43 * (1+$I43))*AB43</f>
        <v>0</v>
      </c>
      <c r="CW43" s="65">
        <f t="array" ref="CW43">((index(Setup!$14:$14 ,match(CW$12,Setup!$18:$18,0))=$E$8)*$J43+(index(Setup!$14:$14 ,match(CW$12,Setup!$18:$18,0))=$E$9)*$K43)*if($E43= "Consultant",$H43, $F43 * (1+$I43))*AC43</f>
        <v>0</v>
      </c>
      <c r="CX43" s="65">
        <f t="array" ref="CX43">((index(Setup!$14:$14 ,match(CX$12,Setup!$18:$18,0))=$E$8)*$J43+(index(Setup!$14:$14 ,match(CX$12,Setup!$18:$18,0))=$E$9)*$K43)*if($E43= "Consultant",$H43, $F43 * (1+$I43))*AD43</f>
        <v>0</v>
      </c>
      <c r="CY43" s="65">
        <f t="array" ref="CY43">((index(Setup!$14:$14 ,match(CY$12,Setup!$18:$18,0))=$E$8)*$J43+(index(Setup!$14:$14 ,match(CY$12,Setup!$18:$18,0))=$E$9)*$K43)*if($E43= "Consultant",$H43, $F43 * (1+$I43))*AE43</f>
        <v>0</v>
      </c>
      <c r="CZ43" s="65">
        <f t="array" ref="CZ43">((index(Setup!$14:$14 ,match(CZ$12,Setup!$18:$18,0))=$E$8)*$J43+(index(Setup!$14:$14 ,match(CZ$12,Setup!$18:$18,0))=$E$9)*$K43)*if($E43= "Consultant",$H43, $F43 * (1+$I43))*AF43</f>
        <v>0</v>
      </c>
      <c r="DA43" s="65">
        <f t="array" ref="DA43">((index(Setup!$14:$14 ,match(DA$12,Setup!$18:$18,0))=$E$8)*$J43+(index(Setup!$14:$14 ,match(DA$12,Setup!$18:$18,0))=$E$9)*$K43)*if($E43= "Consultant",$H43, $F43 * (1+$I43))*AG43</f>
        <v>0</v>
      </c>
      <c r="DB43" s="65">
        <f t="array" ref="DB43">((index(Setup!$14:$14 ,match(DB$12,Setup!$18:$18,0))=$E$8)*$J43+(index(Setup!$14:$14 ,match(DB$12,Setup!$18:$18,0))=$E$9)*$K43)*if($E43= "Consultant",$H43, $F43 * (1+$I43))*AH43</f>
        <v>0</v>
      </c>
      <c r="DC43" s="65">
        <f t="array" ref="DC43">((index(Setup!$14:$14 ,match(DC$12,Setup!$18:$18,0))=$E$8)*$J43+(index(Setup!$14:$14 ,match(DC$12,Setup!$18:$18,0))=$E$9)*$K43)*if($E43= "Consultant",$H43, $F43 * (1+$I43))*AI43</f>
        <v>0</v>
      </c>
      <c r="DD43" s="65">
        <f t="array" ref="DD43">((index(Setup!$14:$14 ,match(DD$12,Setup!$18:$18,0))=$E$8)*$J43+(index(Setup!$14:$14 ,match(DD$12,Setup!$18:$18,0))=$E$9)*$K43)*if($E43= "Consultant",$H43, $F43 * (1+$I43))*AJ43</f>
        <v>0</v>
      </c>
      <c r="DE43" s="65">
        <f t="array" ref="DE43">((index(Setup!$14:$14 ,match(DE$12,Setup!$18:$18,0))=$E$8)*$J43+(index(Setup!$14:$14 ,match(DE$12,Setup!$18:$18,0))=$E$9)*$K43)*if($E43= "Consultant",$H43, $F43 * (1+$I43))*AK43</f>
        <v>0</v>
      </c>
      <c r="DF43" s="65">
        <f t="array" ref="DF43">((index(Setup!$14:$14 ,match(DF$12,Setup!$18:$18,0))=$E$8)*$J43+(index(Setup!$14:$14 ,match(DF$12,Setup!$18:$18,0))=$E$9)*$K43)*if($E43= "Consultant",$H43, $F43 * (1+$I43))*AL43</f>
        <v>0</v>
      </c>
      <c r="DG43" s="65">
        <f t="array" ref="DG43">((index(Setup!$14:$14 ,match(DG$12,Setup!$18:$18,0))=$E$8)*$J43+(index(Setup!$14:$14 ,match(DG$12,Setup!$18:$18,0))=$E$9)*$K43)*if($E43= "Consultant",$H43, $F43 * (1+$I43))*AM43</f>
        <v>0</v>
      </c>
      <c r="DH43" s="65">
        <f t="array" ref="DH43">((index(Setup!$14:$14 ,match(DH$12,Setup!$18:$18,0))=$E$8)*$J43+(index(Setup!$14:$14 ,match(DH$12,Setup!$18:$18,0))=$E$9)*$K43)*if($E43= "Consultant",$H43, $F43 * (1+$I43))*AN43</f>
        <v>0</v>
      </c>
      <c r="DI43" s="65">
        <f t="array" ref="DI43">((index(Setup!$14:$14 ,match(DI$12,Setup!$18:$18,0))=$E$8)*$J43+(index(Setup!$14:$14 ,match(DI$12,Setup!$18:$18,0))=$E$9)*$K43)*if($E43= "Consultant",$H43, $F43 * (1+$I43))*AO43</f>
        <v>0</v>
      </c>
      <c r="DJ43" s="65">
        <f t="array" ref="DJ43">((index(Setup!$14:$14 ,match(DJ$12,Setup!$18:$18,0))=$E$8)*$J43+(index(Setup!$14:$14 ,match(DJ$12,Setup!$18:$18,0))=$E$9)*$K43)*if($E43= "Consultant",$H43, $F43 * (1+$I43))*AP43</f>
        <v>0</v>
      </c>
      <c r="DK43" s="65">
        <f t="array" ref="DK43">((index(Setup!$14:$14 ,match(DK$12,Setup!$18:$18,0))=$E$8)*$J43+(index(Setup!$14:$14 ,match(DK$12,Setup!$18:$18,0))=$E$9)*$K43)*if($E43= "Consultant",$H43, $F43 * (1+$I43))*AQ43</f>
        <v>0</v>
      </c>
      <c r="DL43" s="65">
        <f t="array" ref="DL43">((index(Setup!$14:$14 ,match(DL$12,Setup!$18:$18,0))=$E$8)*$J43+(index(Setup!$14:$14 ,match(DL$12,Setup!$18:$18,0))=$E$9)*$K43)*if($E43= "Consultant",$H43, $F43 * (1+$I43))*AR43</f>
        <v>0</v>
      </c>
      <c r="DM43" s="65">
        <f t="array" ref="DM43">((index(Setup!$14:$14 ,match(DM$12,Setup!$18:$18,0))=$E$8)*$J43+(index(Setup!$14:$14 ,match(DM$12,Setup!$18:$18,0))=$E$9)*$K43)*if($E43= "Consultant",$H43, $F43 * (1+$I43))*AS43</f>
        <v>0</v>
      </c>
      <c r="DN43" s="65">
        <f t="array" ref="DN43">((index(Setup!$14:$14 ,match(DN$12,Setup!$18:$18,0))=$E$8)*$J43+(index(Setup!$14:$14 ,match(DN$12,Setup!$18:$18,0))=$E$9)*$K43)*if($E43= "Consultant",$H43, $F43 * (1+$I43))*AT43</f>
        <v>0</v>
      </c>
      <c r="DO43" s="65">
        <f t="array" ref="DO43">((index(Setup!$14:$14 ,match(DO$12,Setup!$18:$18,0))=$E$8)*$J43+(index(Setup!$14:$14 ,match(DO$12,Setup!$18:$18,0))=$E$9)*$K43)*if($E43= "Consultant",$H43, $F43 * (1+$I43))*AU43</f>
        <v>0</v>
      </c>
      <c r="DP43" s="65">
        <f t="shared" ref="DP43:EY43" si="125">$G43*L43</f>
        <v>0</v>
      </c>
      <c r="DQ43" s="65">
        <f t="shared" si="125"/>
        <v>0</v>
      </c>
      <c r="DR43" s="65">
        <f t="shared" si="125"/>
        <v>0</v>
      </c>
      <c r="DS43" s="65">
        <f t="shared" si="125"/>
        <v>0</v>
      </c>
      <c r="DT43" s="65">
        <f t="shared" si="125"/>
        <v>0</v>
      </c>
      <c r="DU43" s="65">
        <f t="shared" si="125"/>
        <v>0</v>
      </c>
      <c r="DV43" s="65">
        <f t="shared" si="125"/>
        <v>0</v>
      </c>
      <c r="DW43" s="65">
        <f t="shared" si="125"/>
        <v>0</v>
      </c>
      <c r="DX43" s="65">
        <f t="shared" si="125"/>
        <v>0</v>
      </c>
      <c r="DY43" s="65">
        <f t="shared" si="125"/>
        <v>0</v>
      </c>
      <c r="DZ43" s="65">
        <f t="shared" si="125"/>
        <v>0</v>
      </c>
      <c r="EA43" s="65">
        <f t="shared" si="125"/>
        <v>0</v>
      </c>
      <c r="EB43" s="65">
        <f t="shared" si="125"/>
        <v>0</v>
      </c>
      <c r="EC43" s="65">
        <f t="shared" si="125"/>
        <v>0</v>
      </c>
      <c r="ED43" s="65">
        <f t="shared" si="125"/>
        <v>0</v>
      </c>
      <c r="EE43" s="65">
        <f t="shared" si="125"/>
        <v>0</v>
      </c>
      <c r="EF43" s="65">
        <f t="shared" si="125"/>
        <v>0</v>
      </c>
      <c r="EG43" s="65">
        <f t="shared" si="125"/>
        <v>0</v>
      </c>
      <c r="EH43" s="65">
        <f t="shared" si="125"/>
        <v>0</v>
      </c>
      <c r="EI43" s="65">
        <f t="shared" si="125"/>
        <v>0</v>
      </c>
      <c r="EJ43" s="65">
        <f t="shared" si="125"/>
        <v>0</v>
      </c>
      <c r="EK43" s="65">
        <f t="shared" si="125"/>
        <v>0</v>
      </c>
      <c r="EL43" s="65">
        <f t="shared" si="125"/>
        <v>0</v>
      </c>
      <c r="EM43" s="65">
        <f t="shared" si="125"/>
        <v>0</v>
      </c>
      <c r="EN43" s="65">
        <f t="shared" si="125"/>
        <v>0</v>
      </c>
      <c r="EO43" s="65">
        <f t="shared" si="125"/>
        <v>0</v>
      </c>
      <c r="EP43" s="65">
        <f t="shared" si="125"/>
        <v>0</v>
      </c>
      <c r="EQ43" s="65">
        <f t="shared" si="125"/>
        <v>0</v>
      </c>
      <c r="ER43" s="65">
        <f t="shared" si="125"/>
        <v>0</v>
      </c>
      <c r="ES43" s="65">
        <f t="shared" si="125"/>
        <v>0</v>
      </c>
      <c r="ET43" s="65">
        <f t="shared" si="125"/>
        <v>0</v>
      </c>
      <c r="EU43" s="65">
        <f t="shared" si="125"/>
        <v>0</v>
      </c>
      <c r="EV43" s="65">
        <f t="shared" si="125"/>
        <v>0</v>
      </c>
      <c r="EW43" s="65">
        <f t="shared" si="125"/>
        <v>0</v>
      </c>
      <c r="EX43" s="65">
        <f t="shared" si="125"/>
        <v>0</v>
      </c>
      <c r="EY43" s="65">
        <f t="shared" si="125"/>
        <v>0</v>
      </c>
      <c r="EZ43" s="65">
        <f t="shared" ref="EZ43:GI43" si="126">AV43+CF43+DP43</f>
        <v>0</v>
      </c>
      <c r="FA43" s="65">
        <f t="shared" si="126"/>
        <v>0</v>
      </c>
      <c r="FB43" s="65">
        <f t="shared" si="126"/>
        <v>0</v>
      </c>
      <c r="FC43" s="65">
        <f t="shared" si="126"/>
        <v>0</v>
      </c>
      <c r="FD43" s="65">
        <f t="shared" si="126"/>
        <v>0</v>
      </c>
      <c r="FE43" s="65">
        <f t="shared" si="126"/>
        <v>0</v>
      </c>
      <c r="FF43" s="65">
        <f t="shared" si="126"/>
        <v>0</v>
      </c>
      <c r="FG43" s="65">
        <f t="shared" si="126"/>
        <v>0</v>
      </c>
      <c r="FH43" s="65">
        <f t="shared" si="126"/>
        <v>0</v>
      </c>
      <c r="FI43" s="65">
        <f t="shared" si="126"/>
        <v>0</v>
      </c>
      <c r="FJ43" s="65">
        <f t="shared" si="126"/>
        <v>0</v>
      </c>
      <c r="FK43" s="65">
        <f t="shared" si="126"/>
        <v>0</v>
      </c>
      <c r="FL43" s="65">
        <f t="shared" si="126"/>
        <v>0</v>
      </c>
      <c r="FM43" s="65">
        <f t="shared" si="126"/>
        <v>0</v>
      </c>
      <c r="FN43" s="65">
        <f t="shared" si="126"/>
        <v>0</v>
      </c>
      <c r="FO43" s="65">
        <f t="shared" si="126"/>
        <v>0</v>
      </c>
      <c r="FP43" s="65">
        <f t="shared" si="126"/>
        <v>0</v>
      </c>
      <c r="FQ43" s="65">
        <f t="shared" si="126"/>
        <v>0</v>
      </c>
      <c r="FR43" s="65">
        <f t="shared" si="126"/>
        <v>0</v>
      </c>
      <c r="FS43" s="65">
        <f t="shared" si="126"/>
        <v>0</v>
      </c>
      <c r="FT43" s="65">
        <f t="shared" si="126"/>
        <v>0</v>
      </c>
      <c r="FU43" s="65">
        <f t="shared" si="126"/>
        <v>0</v>
      </c>
      <c r="FV43" s="65">
        <f t="shared" si="126"/>
        <v>0</v>
      </c>
      <c r="FW43" s="65">
        <f t="shared" si="126"/>
        <v>0</v>
      </c>
      <c r="FX43" s="65">
        <f t="shared" si="126"/>
        <v>0</v>
      </c>
      <c r="FY43" s="65">
        <f t="shared" si="126"/>
        <v>0</v>
      </c>
      <c r="FZ43" s="65">
        <f t="shared" si="126"/>
        <v>0</v>
      </c>
      <c r="GA43" s="65">
        <f t="shared" si="126"/>
        <v>0</v>
      </c>
      <c r="GB43" s="65">
        <f t="shared" si="126"/>
        <v>0</v>
      </c>
      <c r="GC43" s="65">
        <f t="shared" si="126"/>
        <v>0</v>
      </c>
      <c r="GD43" s="65">
        <f t="shared" si="126"/>
        <v>0</v>
      </c>
      <c r="GE43" s="65">
        <f t="shared" si="126"/>
        <v>0</v>
      </c>
      <c r="GF43" s="65">
        <f t="shared" si="126"/>
        <v>0</v>
      </c>
      <c r="GG43" s="65">
        <f t="shared" si="126"/>
        <v>0</v>
      </c>
      <c r="GH43" s="65">
        <f t="shared" si="126"/>
        <v>0</v>
      </c>
      <c r="GI43" s="65">
        <f t="shared" si="126"/>
        <v>0</v>
      </c>
      <c r="GJ43" s="65">
        <f t="shared" ref="GJ43:HS43" si="127">(if($E43= "Consultant",$H43, $F43 * (1+$I43))*L43*(12+$J43+$K43)/12)+DP43</f>
        <v>0</v>
      </c>
      <c r="GK43" s="65">
        <f t="shared" si="127"/>
        <v>0</v>
      </c>
      <c r="GL43" s="65">
        <f t="shared" si="127"/>
        <v>0</v>
      </c>
      <c r="GM43" s="65">
        <f t="shared" si="127"/>
        <v>0</v>
      </c>
      <c r="GN43" s="65">
        <f t="shared" si="127"/>
        <v>0</v>
      </c>
      <c r="GO43" s="65">
        <f t="shared" si="127"/>
        <v>0</v>
      </c>
      <c r="GP43" s="65">
        <f t="shared" si="127"/>
        <v>0</v>
      </c>
      <c r="GQ43" s="65">
        <f t="shared" si="127"/>
        <v>0</v>
      </c>
      <c r="GR43" s="65">
        <f t="shared" si="127"/>
        <v>0</v>
      </c>
      <c r="GS43" s="65">
        <f t="shared" si="127"/>
        <v>0</v>
      </c>
      <c r="GT43" s="65">
        <f t="shared" si="127"/>
        <v>0</v>
      </c>
      <c r="GU43" s="65">
        <f t="shared" si="127"/>
        <v>0</v>
      </c>
      <c r="GV43" s="65">
        <f t="shared" si="127"/>
        <v>0</v>
      </c>
      <c r="GW43" s="65">
        <f t="shared" si="127"/>
        <v>0</v>
      </c>
      <c r="GX43" s="65">
        <f t="shared" si="127"/>
        <v>0</v>
      </c>
      <c r="GY43" s="65">
        <f t="shared" si="127"/>
        <v>0</v>
      </c>
      <c r="GZ43" s="65">
        <f t="shared" si="127"/>
        <v>0</v>
      </c>
      <c r="HA43" s="65">
        <f t="shared" si="127"/>
        <v>0</v>
      </c>
      <c r="HB43" s="65">
        <f t="shared" si="127"/>
        <v>0</v>
      </c>
      <c r="HC43" s="65">
        <f t="shared" si="127"/>
        <v>0</v>
      </c>
      <c r="HD43" s="65">
        <f t="shared" si="127"/>
        <v>0</v>
      </c>
      <c r="HE43" s="65">
        <f t="shared" si="127"/>
        <v>0</v>
      </c>
      <c r="HF43" s="65">
        <f t="shared" si="127"/>
        <v>0</v>
      </c>
      <c r="HG43" s="65">
        <f t="shared" si="127"/>
        <v>0</v>
      </c>
      <c r="HH43" s="65">
        <f t="shared" si="127"/>
        <v>0</v>
      </c>
      <c r="HI43" s="65">
        <f t="shared" si="127"/>
        <v>0</v>
      </c>
      <c r="HJ43" s="65">
        <f t="shared" si="127"/>
        <v>0</v>
      </c>
      <c r="HK43" s="65">
        <f t="shared" si="127"/>
        <v>0</v>
      </c>
      <c r="HL43" s="65">
        <f t="shared" si="127"/>
        <v>0</v>
      </c>
      <c r="HM43" s="65">
        <f t="shared" si="127"/>
        <v>0</v>
      </c>
      <c r="HN43" s="65">
        <f t="shared" si="127"/>
        <v>0</v>
      </c>
      <c r="HO43" s="65">
        <f t="shared" si="127"/>
        <v>0</v>
      </c>
      <c r="HP43" s="65">
        <f t="shared" si="127"/>
        <v>0</v>
      </c>
      <c r="HQ43" s="65">
        <f t="shared" si="127"/>
        <v>0</v>
      </c>
      <c r="HR43" s="65">
        <f t="shared" si="127"/>
        <v>0</v>
      </c>
      <c r="HS43" s="65">
        <f t="shared" si="127"/>
        <v>0</v>
      </c>
    </row>
    <row r="44">
      <c r="B44" s="64"/>
      <c r="C44" s="64"/>
      <c r="D44" s="63"/>
      <c r="E44" s="63"/>
      <c r="F44" s="64"/>
      <c r="G44" s="64"/>
      <c r="H44" s="64"/>
      <c r="I44" s="63" t="str">
        <f t="shared" si="5"/>
        <v/>
      </c>
      <c r="J44" s="63" t="str">
        <f t="shared" si="6"/>
        <v/>
      </c>
      <c r="K44" s="63" t="str">
        <f t="shared" si="7"/>
        <v/>
      </c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5">
        <f t="shared" ref="AV44:CE44" si="128">if($E44= "Consultant",$H44, $F44 * (1+$I44))*L44</f>
        <v>0</v>
      </c>
      <c r="AW44" s="65">
        <f t="shared" si="128"/>
        <v>0</v>
      </c>
      <c r="AX44" s="65">
        <f t="shared" si="128"/>
        <v>0</v>
      </c>
      <c r="AY44" s="65">
        <f t="shared" si="128"/>
        <v>0</v>
      </c>
      <c r="AZ44" s="65">
        <f t="shared" si="128"/>
        <v>0</v>
      </c>
      <c r="BA44" s="65">
        <f t="shared" si="128"/>
        <v>0</v>
      </c>
      <c r="BB44" s="65">
        <f t="shared" si="128"/>
        <v>0</v>
      </c>
      <c r="BC44" s="65">
        <f t="shared" si="128"/>
        <v>0</v>
      </c>
      <c r="BD44" s="65">
        <f t="shared" si="128"/>
        <v>0</v>
      </c>
      <c r="BE44" s="65">
        <f t="shared" si="128"/>
        <v>0</v>
      </c>
      <c r="BF44" s="65">
        <f t="shared" si="128"/>
        <v>0</v>
      </c>
      <c r="BG44" s="65">
        <f t="shared" si="128"/>
        <v>0</v>
      </c>
      <c r="BH44" s="65">
        <f t="shared" si="128"/>
        <v>0</v>
      </c>
      <c r="BI44" s="65">
        <f t="shared" si="128"/>
        <v>0</v>
      </c>
      <c r="BJ44" s="65">
        <f t="shared" si="128"/>
        <v>0</v>
      </c>
      <c r="BK44" s="65">
        <f t="shared" si="128"/>
        <v>0</v>
      </c>
      <c r="BL44" s="65">
        <f t="shared" si="128"/>
        <v>0</v>
      </c>
      <c r="BM44" s="65">
        <f t="shared" si="128"/>
        <v>0</v>
      </c>
      <c r="BN44" s="65">
        <f t="shared" si="128"/>
        <v>0</v>
      </c>
      <c r="BO44" s="65">
        <f t="shared" si="128"/>
        <v>0</v>
      </c>
      <c r="BP44" s="65">
        <f t="shared" si="128"/>
        <v>0</v>
      </c>
      <c r="BQ44" s="65">
        <f t="shared" si="128"/>
        <v>0</v>
      </c>
      <c r="BR44" s="65">
        <f t="shared" si="128"/>
        <v>0</v>
      </c>
      <c r="BS44" s="65">
        <f t="shared" si="128"/>
        <v>0</v>
      </c>
      <c r="BT44" s="65">
        <f t="shared" si="128"/>
        <v>0</v>
      </c>
      <c r="BU44" s="65">
        <f t="shared" si="128"/>
        <v>0</v>
      </c>
      <c r="BV44" s="65">
        <f t="shared" si="128"/>
        <v>0</v>
      </c>
      <c r="BW44" s="65">
        <f t="shared" si="128"/>
        <v>0</v>
      </c>
      <c r="BX44" s="65">
        <f t="shared" si="128"/>
        <v>0</v>
      </c>
      <c r="BY44" s="65">
        <f t="shared" si="128"/>
        <v>0</v>
      </c>
      <c r="BZ44" s="65">
        <f t="shared" si="128"/>
        <v>0</v>
      </c>
      <c r="CA44" s="65">
        <f t="shared" si="128"/>
        <v>0</v>
      </c>
      <c r="CB44" s="65">
        <f t="shared" si="128"/>
        <v>0</v>
      </c>
      <c r="CC44" s="65">
        <f t="shared" si="128"/>
        <v>0</v>
      </c>
      <c r="CD44" s="65">
        <f t="shared" si="128"/>
        <v>0</v>
      </c>
      <c r="CE44" s="65">
        <f t="shared" si="128"/>
        <v>0</v>
      </c>
      <c r="CF44" s="65">
        <f t="array" ref="CF44">((index(Setup!$14:$14 ,match(CF$12,Setup!$18:$18,0))=$E$8)*$J44+(index(Setup!$14:$14 ,match(CF$12,Setup!$18:$18,0))=$E$9)*$K44)*if($E44= "Consultant",$H44, $F44 * (1+$I44))*L44</f>
        <v>0</v>
      </c>
      <c r="CG44" s="65">
        <f t="array" ref="CG44">((index(Setup!$14:$14 ,match(CG$12,Setup!$18:$18,0))=$E$8)*$J44+(index(Setup!$14:$14 ,match(CG$12,Setup!$18:$18,0))=$E$9)*$K44)*if($E44= "Consultant",$H44, $F44 * (1+$I44))*M44</f>
        <v>0</v>
      </c>
      <c r="CH44" s="65">
        <f t="array" ref="CH44">((index(Setup!$14:$14 ,match(CH$12,Setup!$18:$18,0))=$E$8)*$J44+(index(Setup!$14:$14 ,match(CH$12,Setup!$18:$18,0))=$E$9)*$K44)*if($E44= "Consultant",$H44, $F44 * (1+$I44))*N44</f>
        <v>0</v>
      </c>
      <c r="CI44" s="65">
        <f t="array" ref="CI44">((index(Setup!$14:$14 ,match(CI$12,Setup!$18:$18,0))=$E$8)*$J44+(index(Setup!$14:$14 ,match(CI$12,Setup!$18:$18,0))=$E$9)*$K44)*if($E44= "Consultant",$H44, $F44 * (1+$I44))*O44</f>
        <v>0</v>
      </c>
      <c r="CJ44" s="65">
        <f t="array" ref="CJ44">((index(Setup!$14:$14 ,match(CJ$12,Setup!$18:$18,0))=$E$8)*$J44+(index(Setup!$14:$14 ,match(CJ$12,Setup!$18:$18,0))=$E$9)*$K44)*if($E44= "Consultant",$H44, $F44 * (1+$I44))*P44</f>
        <v>0</v>
      </c>
      <c r="CK44" s="65">
        <f t="array" ref="CK44">((index(Setup!$14:$14 ,match(CK$12,Setup!$18:$18,0))=$E$8)*$J44+(index(Setup!$14:$14 ,match(CK$12,Setup!$18:$18,0))=$E$9)*$K44)*if($E44= "Consultant",$H44, $F44 * (1+$I44))*Q44</f>
        <v>0</v>
      </c>
      <c r="CL44" s="65">
        <f t="array" ref="CL44">((index(Setup!$14:$14 ,match(CL$12,Setup!$18:$18,0))=$E$8)*$J44+(index(Setup!$14:$14 ,match(CL$12,Setup!$18:$18,0))=$E$9)*$K44)*if($E44= "Consultant",$H44, $F44 * (1+$I44))*R44</f>
        <v>0</v>
      </c>
      <c r="CM44" s="65">
        <f t="array" ref="CM44">((index(Setup!$14:$14 ,match(CM$12,Setup!$18:$18,0))=$E$8)*$J44+(index(Setup!$14:$14 ,match(CM$12,Setup!$18:$18,0))=$E$9)*$K44)*if($E44= "Consultant",$H44, $F44 * (1+$I44))*S44</f>
        <v>0</v>
      </c>
      <c r="CN44" s="65">
        <f t="array" ref="CN44">((index(Setup!$14:$14 ,match(CN$12,Setup!$18:$18,0))=$E$8)*$J44+(index(Setup!$14:$14 ,match(CN$12,Setup!$18:$18,0))=$E$9)*$K44)*if($E44= "Consultant",$H44, $F44 * (1+$I44))*T44</f>
        <v>0</v>
      </c>
      <c r="CO44" s="65">
        <f t="array" ref="CO44">((index(Setup!$14:$14 ,match(CO$12,Setup!$18:$18,0))=$E$8)*$J44+(index(Setup!$14:$14 ,match(CO$12,Setup!$18:$18,0))=$E$9)*$K44)*if($E44= "Consultant",$H44, $F44 * (1+$I44))*U44</f>
        <v>0</v>
      </c>
      <c r="CP44" s="65">
        <f t="array" ref="CP44">((index(Setup!$14:$14 ,match(CP$12,Setup!$18:$18,0))=$E$8)*$J44+(index(Setup!$14:$14 ,match(CP$12,Setup!$18:$18,0))=$E$9)*$K44)*if($E44= "Consultant",$H44, $F44 * (1+$I44))*V44</f>
        <v>0</v>
      </c>
      <c r="CQ44" s="65">
        <f t="array" ref="CQ44">((index(Setup!$14:$14 ,match(CQ$12,Setup!$18:$18,0))=$E$8)*$J44+(index(Setup!$14:$14 ,match(CQ$12,Setup!$18:$18,0))=$E$9)*$K44)*if($E44= "Consultant",$H44, $F44 * (1+$I44))*W44</f>
        <v>0</v>
      </c>
      <c r="CR44" s="65">
        <f t="array" ref="CR44">((index(Setup!$14:$14 ,match(CR$12,Setup!$18:$18,0))=$E$8)*$J44+(index(Setup!$14:$14 ,match(CR$12,Setup!$18:$18,0))=$E$9)*$K44)*if($E44= "Consultant",$H44, $F44 * (1+$I44))*X44</f>
        <v>0</v>
      </c>
      <c r="CS44" s="65">
        <f t="array" ref="CS44">((index(Setup!$14:$14 ,match(CS$12,Setup!$18:$18,0))=$E$8)*$J44+(index(Setup!$14:$14 ,match(CS$12,Setup!$18:$18,0))=$E$9)*$K44)*if($E44= "Consultant",$H44, $F44 * (1+$I44))*Y44</f>
        <v>0</v>
      </c>
      <c r="CT44" s="65">
        <f t="array" ref="CT44">((index(Setup!$14:$14 ,match(CT$12,Setup!$18:$18,0))=$E$8)*$J44+(index(Setup!$14:$14 ,match(CT$12,Setup!$18:$18,0))=$E$9)*$K44)*if($E44= "Consultant",$H44, $F44 * (1+$I44))*Z44</f>
        <v>0</v>
      </c>
      <c r="CU44" s="65">
        <f t="array" ref="CU44">((index(Setup!$14:$14 ,match(CU$12,Setup!$18:$18,0))=$E$8)*$J44+(index(Setup!$14:$14 ,match(CU$12,Setup!$18:$18,0))=$E$9)*$K44)*if($E44= "Consultant",$H44, $F44 * (1+$I44))*AA44</f>
        <v>0</v>
      </c>
      <c r="CV44" s="65">
        <f t="array" ref="CV44">((index(Setup!$14:$14 ,match(CV$12,Setup!$18:$18,0))=$E$8)*$J44+(index(Setup!$14:$14 ,match(CV$12,Setup!$18:$18,0))=$E$9)*$K44)*if($E44= "Consultant",$H44, $F44 * (1+$I44))*AB44</f>
        <v>0</v>
      </c>
      <c r="CW44" s="65">
        <f t="array" ref="CW44">((index(Setup!$14:$14 ,match(CW$12,Setup!$18:$18,0))=$E$8)*$J44+(index(Setup!$14:$14 ,match(CW$12,Setup!$18:$18,0))=$E$9)*$K44)*if($E44= "Consultant",$H44, $F44 * (1+$I44))*AC44</f>
        <v>0</v>
      </c>
      <c r="CX44" s="65">
        <f t="array" ref="CX44">((index(Setup!$14:$14 ,match(CX$12,Setup!$18:$18,0))=$E$8)*$J44+(index(Setup!$14:$14 ,match(CX$12,Setup!$18:$18,0))=$E$9)*$K44)*if($E44= "Consultant",$H44, $F44 * (1+$I44))*AD44</f>
        <v>0</v>
      </c>
      <c r="CY44" s="65">
        <f t="array" ref="CY44">((index(Setup!$14:$14 ,match(CY$12,Setup!$18:$18,0))=$E$8)*$J44+(index(Setup!$14:$14 ,match(CY$12,Setup!$18:$18,0))=$E$9)*$K44)*if($E44= "Consultant",$H44, $F44 * (1+$I44))*AE44</f>
        <v>0</v>
      </c>
      <c r="CZ44" s="65">
        <f t="array" ref="CZ44">((index(Setup!$14:$14 ,match(CZ$12,Setup!$18:$18,0))=$E$8)*$J44+(index(Setup!$14:$14 ,match(CZ$12,Setup!$18:$18,0))=$E$9)*$K44)*if($E44= "Consultant",$H44, $F44 * (1+$I44))*AF44</f>
        <v>0</v>
      </c>
      <c r="DA44" s="65">
        <f t="array" ref="DA44">((index(Setup!$14:$14 ,match(DA$12,Setup!$18:$18,0))=$E$8)*$J44+(index(Setup!$14:$14 ,match(DA$12,Setup!$18:$18,0))=$E$9)*$K44)*if($E44= "Consultant",$H44, $F44 * (1+$I44))*AG44</f>
        <v>0</v>
      </c>
      <c r="DB44" s="65">
        <f t="array" ref="DB44">((index(Setup!$14:$14 ,match(DB$12,Setup!$18:$18,0))=$E$8)*$J44+(index(Setup!$14:$14 ,match(DB$12,Setup!$18:$18,0))=$E$9)*$K44)*if($E44= "Consultant",$H44, $F44 * (1+$I44))*AH44</f>
        <v>0</v>
      </c>
      <c r="DC44" s="65">
        <f t="array" ref="DC44">((index(Setup!$14:$14 ,match(DC$12,Setup!$18:$18,0))=$E$8)*$J44+(index(Setup!$14:$14 ,match(DC$12,Setup!$18:$18,0))=$E$9)*$K44)*if($E44= "Consultant",$H44, $F44 * (1+$I44))*AI44</f>
        <v>0</v>
      </c>
      <c r="DD44" s="65">
        <f t="array" ref="DD44">((index(Setup!$14:$14 ,match(DD$12,Setup!$18:$18,0))=$E$8)*$J44+(index(Setup!$14:$14 ,match(DD$12,Setup!$18:$18,0))=$E$9)*$K44)*if($E44= "Consultant",$H44, $F44 * (1+$I44))*AJ44</f>
        <v>0</v>
      </c>
      <c r="DE44" s="65">
        <f t="array" ref="DE44">((index(Setup!$14:$14 ,match(DE$12,Setup!$18:$18,0))=$E$8)*$J44+(index(Setup!$14:$14 ,match(DE$12,Setup!$18:$18,0))=$E$9)*$K44)*if($E44= "Consultant",$H44, $F44 * (1+$I44))*AK44</f>
        <v>0</v>
      </c>
      <c r="DF44" s="65">
        <f t="array" ref="DF44">((index(Setup!$14:$14 ,match(DF$12,Setup!$18:$18,0))=$E$8)*$J44+(index(Setup!$14:$14 ,match(DF$12,Setup!$18:$18,0))=$E$9)*$K44)*if($E44= "Consultant",$H44, $F44 * (1+$I44))*AL44</f>
        <v>0</v>
      </c>
      <c r="DG44" s="65">
        <f t="array" ref="DG44">((index(Setup!$14:$14 ,match(DG$12,Setup!$18:$18,0))=$E$8)*$J44+(index(Setup!$14:$14 ,match(DG$12,Setup!$18:$18,0))=$E$9)*$K44)*if($E44= "Consultant",$H44, $F44 * (1+$I44))*AM44</f>
        <v>0</v>
      </c>
      <c r="DH44" s="65">
        <f t="array" ref="DH44">((index(Setup!$14:$14 ,match(DH$12,Setup!$18:$18,0))=$E$8)*$J44+(index(Setup!$14:$14 ,match(DH$12,Setup!$18:$18,0))=$E$9)*$K44)*if($E44= "Consultant",$H44, $F44 * (1+$I44))*AN44</f>
        <v>0</v>
      </c>
      <c r="DI44" s="65">
        <f t="array" ref="DI44">((index(Setup!$14:$14 ,match(DI$12,Setup!$18:$18,0))=$E$8)*$J44+(index(Setup!$14:$14 ,match(DI$12,Setup!$18:$18,0))=$E$9)*$K44)*if($E44= "Consultant",$H44, $F44 * (1+$I44))*AO44</f>
        <v>0</v>
      </c>
      <c r="DJ44" s="65">
        <f t="array" ref="DJ44">((index(Setup!$14:$14 ,match(DJ$12,Setup!$18:$18,0))=$E$8)*$J44+(index(Setup!$14:$14 ,match(DJ$12,Setup!$18:$18,0))=$E$9)*$K44)*if($E44= "Consultant",$H44, $F44 * (1+$I44))*AP44</f>
        <v>0</v>
      </c>
      <c r="DK44" s="65">
        <f t="array" ref="DK44">((index(Setup!$14:$14 ,match(DK$12,Setup!$18:$18,0))=$E$8)*$J44+(index(Setup!$14:$14 ,match(DK$12,Setup!$18:$18,0))=$E$9)*$K44)*if($E44= "Consultant",$H44, $F44 * (1+$I44))*AQ44</f>
        <v>0</v>
      </c>
      <c r="DL44" s="65">
        <f t="array" ref="DL44">((index(Setup!$14:$14 ,match(DL$12,Setup!$18:$18,0))=$E$8)*$J44+(index(Setup!$14:$14 ,match(DL$12,Setup!$18:$18,0))=$E$9)*$K44)*if($E44= "Consultant",$H44, $F44 * (1+$I44))*AR44</f>
        <v>0</v>
      </c>
      <c r="DM44" s="65">
        <f t="array" ref="DM44">((index(Setup!$14:$14 ,match(DM$12,Setup!$18:$18,0))=$E$8)*$J44+(index(Setup!$14:$14 ,match(DM$12,Setup!$18:$18,0))=$E$9)*$K44)*if($E44= "Consultant",$H44, $F44 * (1+$I44))*AS44</f>
        <v>0</v>
      </c>
      <c r="DN44" s="65">
        <f t="array" ref="DN44">((index(Setup!$14:$14 ,match(DN$12,Setup!$18:$18,0))=$E$8)*$J44+(index(Setup!$14:$14 ,match(DN$12,Setup!$18:$18,0))=$E$9)*$K44)*if($E44= "Consultant",$H44, $F44 * (1+$I44))*AT44</f>
        <v>0</v>
      </c>
      <c r="DO44" s="65">
        <f t="array" ref="DO44">((index(Setup!$14:$14 ,match(DO$12,Setup!$18:$18,0))=$E$8)*$J44+(index(Setup!$14:$14 ,match(DO$12,Setup!$18:$18,0))=$E$9)*$K44)*if($E44= "Consultant",$H44, $F44 * (1+$I44))*AU44</f>
        <v>0</v>
      </c>
      <c r="DP44" s="65">
        <f t="shared" ref="DP44:EY44" si="129">$G44*L44</f>
        <v>0</v>
      </c>
      <c r="DQ44" s="65">
        <f t="shared" si="129"/>
        <v>0</v>
      </c>
      <c r="DR44" s="65">
        <f t="shared" si="129"/>
        <v>0</v>
      </c>
      <c r="DS44" s="65">
        <f t="shared" si="129"/>
        <v>0</v>
      </c>
      <c r="DT44" s="65">
        <f t="shared" si="129"/>
        <v>0</v>
      </c>
      <c r="DU44" s="65">
        <f t="shared" si="129"/>
        <v>0</v>
      </c>
      <c r="DV44" s="65">
        <f t="shared" si="129"/>
        <v>0</v>
      </c>
      <c r="DW44" s="65">
        <f t="shared" si="129"/>
        <v>0</v>
      </c>
      <c r="DX44" s="65">
        <f t="shared" si="129"/>
        <v>0</v>
      </c>
      <c r="DY44" s="65">
        <f t="shared" si="129"/>
        <v>0</v>
      </c>
      <c r="DZ44" s="65">
        <f t="shared" si="129"/>
        <v>0</v>
      </c>
      <c r="EA44" s="65">
        <f t="shared" si="129"/>
        <v>0</v>
      </c>
      <c r="EB44" s="65">
        <f t="shared" si="129"/>
        <v>0</v>
      </c>
      <c r="EC44" s="65">
        <f t="shared" si="129"/>
        <v>0</v>
      </c>
      <c r="ED44" s="65">
        <f t="shared" si="129"/>
        <v>0</v>
      </c>
      <c r="EE44" s="65">
        <f t="shared" si="129"/>
        <v>0</v>
      </c>
      <c r="EF44" s="65">
        <f t="shared" si="129"/>
        <v>0</v>
      </c>
      <c r="EG44" s="65">
        <f t="shared" si="129"/>
        <v>0</v>
      </c>
      <c r="EH44" s="65">
        <f t="shared" si="129"/>
        <v>0</v>
      </c>
      <c r="EI44" s="65">
        <f t="shared" si="129"/>
        <v>0</v>
      </c>
      <c r="EJ44" s="65">
        <f t="shared" si="129"/>
        <v>0</v>
      </c>
      <c r="EK44" s="65">
        <f t="shared" si="129"/>
        <v>0</v>
      </c>
      <c r="EL44" s="65">
        <f t="shared" si="129"/>
        <v>0</v>
      </c>
      <c r="EM44" s="65">
        <f t="shared" si="129"/>
        <v>0</v>
      </c>
      <c r="EN44" s="65">
        <f t="shared" si="129"/>
        <v>0</v>
      </c>
      <c r="EO44" s="65">
        <f t="shared" si="129"/>
        <v>0</v>
      </c>
      <c r="EP44" s="65">
        <f t="shared" si="129"/>
        <v>0</v>
      </c>
      <c r="EQ44" s="65">
        <f t="shared" si="129"/>
        <v>0</v>
      </c>
      <c r="ER44" s="65">
        <f t="shared" si="129"/>
        <v>0</v>
      </c>
      <c r="ES44" s="65">
        <f t="shared" si="129"/>
        <v>0</v>
      </c>
      <c r="ET44" s="65">
        <f t="shared" si="129"/>
        <v>0</v>
      </c>
      <c r="EU44" s="65">
        <f t="shared" si="129"/>
        <v>0</v>
      </c>
      <c r="EV44" s="65">
        <f t="shared" si="129"/>
        <v>0</v>
      </c>
      <c r="EW44" s="65">
        <f t="shared" si="129"/>
        <v>0</v>
      </c>
      <c r="EX44" s="65">
        <f t="shared" si="129"/>
        <v>0</v>
      </c>
      <c r="EY44" s="65">
        <f t="shared" si="129"/>
        <v>0</v>
      </c>
      <c r="EZ44" s="65">
        <f t="shared" ref="EZ44:GI44" si="130">AV44+CF44+DP44</f>
        <v>0</v>
      </c>
      <c r="FA44" s="65">
        <f t="shared" si="130"/>
        <v>0</v>
      </c>
      <c r="FB44" s="65">
        <f t="shared" si="130"/>
        <v>0</v>
      </c>
      <c r="FC44" s="65">
        <f t="shared" si="130"/>
        <v>0</v>
      </c>
      <c r="FD44" s="65">
        <f t="shared" si="130"/>
        <v>0</v>
      </c>
      <c r="FE44" s="65">
        <f t="shared" si="130"/>
        <v>0</v>
      </c>
      <c r="FF44" s="65">
        <f t="shared" si="130"/>
        <v>0</v>
      </c>
      <c r="FG44" s="65">
        <f t="shared" si="130"/>
        <v>0</v>
      </c>
      <c r="FH44" s="65">
        <f t="shared" si="130"/>
        <v>0</v>
      </c>
      <c r="FI44" s="65">
        <f t="shared" si="130"/>
        <v>0</v>
      </c>
      <c r="FJ44" s="65">
        <f t="shared" si="130"/>
        <v>0</v>
      </c>
      <c r="FK44" s="65">
        <f t="shared" si="130"/>
        <v>0</v>
      </c>
      <c r="FL44" s="65">
        <f t="shared" si="130"/>
        <v>0</v>
      </c>
      <c r="FM44" s="65">
        <f t="shared" si="130"/>
        <v>0</v>
      </c>
      <c r="FN44" s="65">
        <f t="shared" si="130"/>
        <v>0</v>
      </c>
      <c r="FO44" s="65">
        <f t="shared" si="130"/>
        <v>0</v>
      </c>
      <c r="FP44" s="65">
        <f t="shared" si="130"/>
        <v>0</v>
      </c>
      <c r="FQ44" s="65">
        <f t="shared" si="130"/>
        <v>0</v>
      </c>
      <c r="FR44" s="65">
        <f t="shared" si="130"/>
        <v>0</v>
      </c>
      <c r="FS44" s="65">
        <f t="shared" si="130"/>
        <v>0</v>
      </c>
      <c r="FT44" s="65">
        <f t="shared" si="130"/>
        <v>0</v>
      </c>
      <c r="FU44" s="65">
        <f t="shared" si="130"/>
        <v>0</v>
      </c>
      <c r="FV44" s="65">
        <f t="shared" si="130"/>
        <v>0</v>
      </c>
      <c r="FW44" s="65">
        <f t="shared" si="130"/>
        <v>0</v>
      </c>
      <c r="FX44" s="65">
        <f t="shared" si="130"/>
        <v>0</v>
      </c>
      <c r="FY44" s="65">
        <f t="shared" si="130"/>
        <v>0</v>
      </c>
      <c r="FZ44" s="65">
        <f t="shared" si="130"/>
        <v>0</v>
      </c>
      <c r="GA44" s="65">
        <f t="shared" si="130"/>
        <v>0</v>
      </c>
      <c r="GB44" s="65">
        <f t="shared" si="130"/>
        <v>0</v>
      </c>
      <c r="GC44" s="65">
        <f t="shared" si="130"/>
        <v>0</v>
      </c>
      <c r="GD44" s="65">
        <f t="shared" si="130"/>
        <v>0</v>
      </c>
      <c r="GE44" s="65">
        <f t="shared" si="130"/>
        <v>0</v>
      </c>
      <c r="GF44" s="65">
        <f t="shared" si="130"/>
        <v>0</v>
      </c>
      <c r="GG44" s="65">
        <f t="shared" si="130"/>
        <v>0</v>
      </c>
      <c r="GH44" s="65">
        <f t="shared" si="130"/>
        <v>0</v>
      </c>
      <c r="GI44" s="65">
        <f t="shared" si="130"/>
        <v>0</v>
      </c>
      <c r="GJ44" s="65">
        <f t="shared" ref="GJ44:HS44" si="131">(if($E44= "Consultant",$H44, $F44 * (1+$I44))*L44*(12+$J44+$K44)/12)+DP44</f>
        <v>0</v>
      </c>
      <c r="GK44" s="65">
        <f t="shared" si="131"/>
        <v>0</v>
      </c>
      <c r="GL44" s="65">
        <f t="shared" si="131"/>
        <v>0</v>
      </c>
      <c r="GM44" s="65">
        <f t="shared" si="131"/>
        <v>0</v>
      </c>
      <c r="GN44" s="65">
        <f t="shared" si="131"/>
        <v>0</v>
      </c>
      <c r="GO44" s="65">
        <f t="shared" si="131"/>
        <v>0</v>
      </c>
      <c r="GP44" s="65">
        <f t="shared" si="131"/>
        <v>0</v>
      </c>
      <c r="GQ44" s="65">
        <f t="shared" si="131"/>
        <v>0</v>
      </c>
      <c r="GR44" s="65">
        <f t="shared" si="131"/>
        <v>0</v>
      </c>
      <c r="GS44" s="65">
        <f t="shared" si="131"/>
        <v>0</v>
      </c>
      <c r="GT44" s="65">
        <f t="shared" si="131"/>
        <v>0</v>
      </c>
      <c r="GU44" s="65">
        <f t="shared" si="131"/>
        <v>0</v>
      </c>
      <c r="GV44" s="65">
        <f t="shared" si="131"/>
        <v>0</v>
      </c>
      <c r="GW44" s="65">
        <f t="shared" si="131"/>
        <v>0</v>
      </c>
      <c r="GX44" s="65">
        <f t="shared" si="131"/>
        <v>0</v>
      </c>
      <c r="GY44" s="65">
        <f t="shared" si="131"/>
        <v>0</v>
      </c>
      <c r="GZ44" s="65">
        <f t="shared" si="131"/>
        <v>0</v>
      </c>
      <c r="HA44" s="65">
        <f t="shared" si="131"/>
        <v>0</v>
      </c>
      <c r="HB44" s="65">
        <f t="shared" si="131"/>
        <v>0</v>
      </c>
      <c r="HC44" s="65">
        <f t="shared" si="131"/>
        <v>0</v>
      </c>
      <c r="HD44" s="65">
        <f t="shared" si="131"/>
        <v>0</v>
      </c>
      <c r="HE44" s="65">
        <f t="shared" si="131"/>
        <v>0</v>
      </c>
      <c r="HF44" s="65">
        <f t="shared" si="131"/>
        <v>0</v>
      </c>
      <c r="HG44" s="65">
        <f t="shared" si="131"/>
        <v>0</v>
      </c>
      <c r="HH44" s="65">
        <f t="shared" si="131"/>
        <v>0</v>
      </c>
      <c r="HI44" s="65">
        <f t="shared" si="131"/>
        <v>0</v>
      </c>
      <c r="HJ44" s="65">
        <f t="shared" si="131"/>
        <v>0</v>
      </c>
      <c r="HK44" s="65">
        <f t="shared" si="131"/>
        <v>0</v>
      </c>
      <c r="HL44" s="65">
        <f t="shared" si="131"/>
        <v>0</v>
      </c>
      <c r="HM44" s="65">
        <f t="shared" si="131"/>
        <v>0</v>
      </c>
      <c r="HN44" s="65">
        <f t="shared" si="131"/>
        <v>0</v>
      </c>
      <c r="HO44" s="65">
        <f t="shared" si="131"/>
        <v>0</v>
      </c>
      <c r="HP44" s="65">
        <f t="shared" si="131"/>
        <v>0</v>
      </c>
      <c r="HQ44" s="65">
        <f t="shared" si="131"/>
        <v>0</v>
      </c>
      <c r="HR44" s="65">
        <f t="shared" si="131"/>
        <v>0</v>
      </c>
      <c r="HS44" s="65">
        <f t="shared" si="131"/>
        <v>0</v>
      </c>
    </row>
    <row r="45">
      <c r="B45" s="64"/>
      <c r="C45" s="64"/>
      <c r="D45" s="63"/>
      <c r="E45" s="63"/>
      <c r="F45" s="64"/>
      <c r="G45" s="64"/>
      <c r="H45" s="64"/>
      <c r="I45" s="63" t="str">
        <f t="shared" si="5"/>
        <v/>
      </c>
      <c r="J45" s="63" t="str">
        <f t="shared" si="6"/>
        <v/>
      </c>
      <c r="K45" s="63" t="str">
        <f t="shared" si="7"/>
        <v/>
      </c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5">
        <f t="shared" ref="AV45:CE45" si="132">if($E45= "Consultant",$H45, $F45 * (1+$I45))*L45</f>
        <v>0</v>
      </c>
      <c r="AW45" s="65">
        <f t="shared" si="132"/>
        <v>0</v>
      </c>
      <c r="AX45" s="65">
        <f t="shared" si="132"/>
        <v>0</v>
      </c>
      <c r="AY45" s="65">
        <f t="shared" si="132"/>
        <v>0</v>
      </c>
      <c r="AZ45" s="65">
        <f t="shared" si="132"/>
        <v>0</v>
      </c>
      <c r="BA45" s="65">
        <f t="shared" si="132"/>
        <v>0</v>
      </c>
      <c r="BB45" s="65">
        <f t="shared" si="132"/>
        <v>0</v>
      </c>
      <c r="BC45" s="65">
        <f t="shared" si="132"/>
        <v>0</v>
      </c>
      <c r="BD45" s="65">
        <f t="shared" si="132"/>
        <v>0</v>
      </c>
      <c r="BE45" s="65">
        <f t="shared" si="132"/>
        <v>0</v>
      </c>
      <c r="BF45" s="65">
        <f t="shared" si="132"/>
        <v>0</v>
      </c>
      <c r="BG45" s="65">
        <f t="shared" si="132"/>
        <v>0</v>
      </c>
      <c r="BH45" s="65">
        <f t="shared" si="132"/>
        <v>0</v>
      </c>
      <c r="BI45" s="65">
        <f t="shared" si="132"/>
        <v>0</v>
      </c>
      <c r="BJ45" s="65">
        <f t="shared" si="132"/>
        <v>0</v>
      </c>
      <c r="BK45" s="65">
        <f t="shared" si="132"/>
        <v>0</v>
      </c>
      <c r="BL45" s="65">
        <f t="shared" si="132"/>
        <v>0</v>
      </c>
      <c r="BM45" s="65">
        <f t="shared" si="132"/>
        <v>0</v>
      </c>
      <c r="BN45" s="65">
        <f t="shared" si="132"/>
        <v>0</v>
      </c>
      <c r="BO45" s="65">
        <f t="shared" si="132"/>
        <v>0</v>
      </c>
      <c r="BP45" s="65">
        <f t="shared" si="132"/>
        <v>0</v>
      </c>
      <c r="BQ45" s="65">
        <f t="shared" si="132"/>
        <v>0</v>
      </c>
      <c r="BR45" s="65">
        <f t="shared" si="132"/>
        <v>0</v>
      </c>
      <c r="BS45" s="65">
        <f t="shared" si="132"/>
        <v>0</v>
      </c>
      <c r="BT45" s="65">
        <f t="shared" si="132"/>
        <v>0</v>
      </c>
      <c r="BU45" s="65">
        <f t="shared" si="132"/>
        <v>0</v>
      </c>
      <c r="BV45" s="65">
        <f t="shared" si="132"/>
        <v>0</v>
      </c>
      <c r="BW45" s="65">
        <f t="shared" si="132"/>
        <v>0</v>
      </c>
      <c r="BX45" s="65">
        <f t="shared" si="132"/>
        <v>0</v>
      </c>
      <c r="BY45" s="65">
        <f t="shared" si="132"/>
        <v>0</v>
      </c>
      <c r="BZ45" s="65">
        <f t="shared" si="132"/>
        <v>0</v>
      </c>
      <c r="CA45" s="65">
        <f t="shared" si="132"/>
        <v>0</v>
      </c>
      <c r="CB45" s="65">
        <f t="shared" si="132"/>
        <v>0</v>
      </c>
      <c r="CC45" s="65">
        <f t="shared" si="132"/>
        <v>0</v>
      </c>
      <c r="CD45" s="65">
        <f t="shared" si="132"/>
        <v>0</v>
      </c>
      <c r="CE45" s="65">
        <f t="shared" si="132"/>
        <v>0</v>
      </c>
      <c r="CF45" s="65">
        <f t="array" ref="CF45">((index(Setup!$14:$14 ,match(CF$12,Setup!$18:$18,0))=$E$8)*$J45+(index(Setup!$14:$14 ,match(CF$12,Setup!$18:$18,0))=$E$9)*$K45)*if($E45= "Consultant",$H45, $F45 * (1+$I45))*L45</f>
        <v>0</v>
      </c>
      <c r="CG45" s="65">
        <f t="array" ref="CG45">((index(Setup!$14:$14 ,match(CG$12,Setup!$18:$18,0))=$E$8)*$J45+(index(Setup!$14:$14 ,match(CG$12,Setup!$18:$18,0))=$E$9)*$K45)*if($E45= "Consultant",$H45, $F45 * (1+$I45))*M45</f>
        <v>0</v>
      </c>
      <c r="CH45" s="65">
        <f t="array" ref="CH45">((index(Setup!$14:$14 ,match(CH$12,Setup!$18:$18,0))=$E$8)*$J45+(index(Setup!$14:$14 ,match(CH$12,Setup!$18:$18,0))=$E$9)*$K45)*if($E45= "Consultant",$H45, $F45 * (1+$I45))*N45</f>
        <v>0</v>
      </c>
      <c r="CI45" s="65">
        <f t="array" ref="CI45">((index(Setup!$14:$14 ,match(CI$12,Setup!$18:$18,0))=$E$8)*$J45+(index(Setup!$14:$14 ,match(CI$12,Setup!$18:$18,0))=$E$9)*$K45)*if($E45= "Consultant",$H45, $F45 * (1+$I45))*O45</f>
        <v>0</v>
      </c>
      <c r="CJ45" s="65">
        <f t="array" ref="CJ45">((index(Setup!$14:$14 ,match(CJ$12,Setup!$18:$18,0))=$E$8)*$J45+(index(Setup!$14:$14 ,match(CJ$12,Setup!$18:$18,0))=$E$9)*$K45)*if($E45= "Consultant",$H45, $F45 * (1+$I45))*P45</f>
        <v>0</v>
      </c>
      <c r="CK45" s="65">
        <f t="array" ref="CK45">((index(Setup!$14:$14 ,match(CK$12,Setup!$18:$18,0))=$E$8)*$J45+(index(Setup!$14:$14 ,match(CK$12,Setup!$18:$18,0))=$E$9)*$K45)*if($E45= "Consultant",$H45, $F45 * (1+$I45))*Q45</f>
        <v>0</v>
      </c>
      <c r="CL45" s="65">
        <f t="array" ref="CL45">((index(Setup!$14:$14 ,match(CL$12,Setup!$18:$18,0))=$E$8)*$J45+(index(Setup!$14:$14 ,match(CL$12,Setup!$18:$18,0))=$E$9)*$K45)*if($E45= "Consultant",$H45, $F45 * (1+$I45))*R45</f>
        <v>0</v>
      </c>
      <c r="CM45" s="65">
        <f t="array" ref="CM45">((index(Setup!$14:$14 ,match(CM$12,Setup!$18:$18,0))=$E$8)*$J45+(index(Setup!$14:$14 ,match(CM$12,Setup!$18:$18,0))=$E$9)*$K45)*if($E45= "Consultant",$H45, $F45 * (1+$I45))*S45</f>
        <v>0</v>
      </c>
      <c r="CN45" s="65">
        <f t="array" ref="CN45">((index(Setup!$14:$14 ,match(CN$12,Setup!$18:$18,0))=$E$8)*$J45+(index(Setup!$14:$14 ,match(CN$12,Setup!$18:$18,0))=$E$9)*$K45)*if($E45= "Consultant",$H45, $F45 * (1+$I45))*T45</f>
        <v>0</v>
      </c>
      <c r="CO45" s="65">
        <f t="array" ref="CO45">((index(Setup!$14:$14 ,match(CO$12,Setup!$18:$18,0))=$E$8)*$J45+(index(Setup!$14:$14 ,match(CO$12,Setup!$18:$18,0))=$E$9)*$K45)*if($E45= "Consultant",$H45, $F45 * (1+$I45))*U45</f>
        <v>0</v>
      </c>
      <c r="CP45" s="65">
        <f t="array" ref="CP45">((index(Setup!$14:$14 ,match(CP$12,Setup!$18:$18,0))=$E$8)*$J45+(index(Setup!$14:$14 ,match(CP$12,Setup!$18:$18,0))=$E$9)*$K45)*if($E45= "Consultant",$H45, $F45 * (1+$I45))*V45</f>
        <v>0</v>
      </c>
      <c r="CQ45" s="65">
        <f t="array" ref="CQ45">((index(Setup!$14:$14 ,match(CQ$12,Setup!$18:$18,0))=$E$8)*$J45+(index(Setup!$14:$14 ,match(CQ$12,Setup!$18:$18,0))=$E$9)*$K45)*if($E45= "Consultant",$H45, $F45 * (1+$I45))*W45</f>
        <v>0</v>
      </c>
      <c r="CR45" s="65">
        <f t="array" ref="CR45">((index(Setup!$14:$14 ,match(CR$12,Setup!$18:$18,0))=$E$8)*$J45+(index(Setup!$14:$14 ,match(CR$12,Setup!$18:$18,0))=$E$9)*$K45)*if($E45= "Consultant",$H45, $F45 * (1+$I45))*X45</f>
        <v>0</v>
      </c>
      <c r="CS45" s="65">
        <f t="array" ref="CS45">((index(Setup!$14:$14 ,match(CS$12,Setup!$18:$18,0))=$E$8)*$J45+(index(Setup!$14:$14 ,match(CS$12,Setup!$18:$18,0))=$E$9)*$K45)*if($E45= "Consultant",$H45, $F45 * (1+$I45))*Y45</f>
        <v>0</v>
      </c>
      <c r="CT45" s="65">
        <f t="array" ref="CT45">((index(Setup!$14:$14 ,match(CT$12,Setup!$18:$18,0))=$E$8)*$J45+(index(Setup!$14:$14 ,match(CT$12,Setup!$18:$18,0))=$E$9)*$K45)*if($E45= "Consultant",$H45, $F45 * (1+$I45))*Z45</f>
        <v>0</v>
      </c>
      <c r="CU45" s="65">
        <f t="array" ref="CU45">((index(Setup!$14:$14 ,match(CU$12,Setup!$18:$18,0))=$E$8)*$J45+(index(Setup!$14:$14 ,match(CU$12,Setup!$18:$18,0))=$E$9)*$K45)*if($E45= "Consultant",$H45, $F45 * (1+$I45))*AA45</f>
        <v>0</v>
      </c>
      <c r="CV45" s="65">
        <f t="array" ref="CV45">((index(Setup!$14:$14 ,match(CV$12,Setup!$18:$18,0))=$E$8)*$J45+(index(Setup!$14:$14 ,match(CV$12,Setup!$18:$18,0))=$E$9)*$K45)*if($E45= "Consultant",$H45, $F45 * (1+$I45))*AB45</f>
        <v>0</v>
      </c>
      <c r="CW45" s="65">
        <f t="array" ref="CW45">((index(Setup!$14:$14 ,match(CW$12,Setup!$18:$18,0))=$E$8)*$J45+(index(Setup!$14:$14 ,match(CW$12,Setup!$18:$18,0))=$E$9)*$K45)*if($E45= "Consultant",$H45, $F45 * (1+$I45))*AC45</f>
        <v>0</v>
      </c>
      <c r="CX45" s="65">
        <f t="array" ref="CX45">((index(Setup!$14:$14 ,match(CX$12,Setup!$18:$18,0))=$E$8)*$J45+(index(Setup!$14:$14 ,match(CX$12,Setup!$18:$18,0))=$E$9)*$K45)*if($E45= "Consultant",$H45, $F45 * (1+$I45))*AD45</f>
        <v>0</v>
      </c>
      <c r="CY45" s="65">
        <f t="array" ref="CY45">((index(Setup!$14:$14 ,match(CY$12,Setup!$18:$18,0))=$E$8)*$J45+(index(Setup!$14:$14 ,match(CY$12,Setup!$18:$18,0))=$E$9)*$K45)*if($E45= "Consultant",$H45, $F45 * (1+$I45))*AE45</f>
        <v>0</v>
      </c>
      <c r="CZ45" s="65">
        <f t="array" ref="CZ45">((index(Setup!$14:$14 ,match(CZ$12,Setup!$18:$18,0))=$E$8)*$J45+(index(Setup!$14:$14 ,match(CZ$12,Setup!$18:$18,0))=$E$9)*$K45)*if($E45= "Consultant",$H45, $F45 * (1+$I45))*AF45</f>
        <v>0</v>
      </c>
      <c r="DA45" s="65">
        <f t="array" ref="DA45">((index(Setup!$14:$14 ,match(DA$12,Setup!$18:$18,0))=$E$8)*$J45+(index(Setup!$14:$14 ,match(DA$12,Setup!$18:$18,0))=$E$9)*$K45)*if($E45= "Consultant",$H45, $F45 * (1+$I45))*AG45</f>
        <v>0</v>
      </c>
      <c r="DB45" s="65">
        <f t="array" ref="DB45">((index(Setup!$14:$14 ,match(DB$12,Setup!$18:$18,0))=$E$8)*$J45+(index(Setup!$14:$14 ,match(DB$12,Setup!$18:$18,0))=$E$9)*$K45)*if($E45= "Consultant",$H45, $F45 * (1+$I45))*AH45</f>
        <v>0</v>
      </c>
      <c r="DC45" s="65">
        <f t="array" ref="DC45">((index(Setup!$14:$14 ,match(DC$12,Setup!$18:$18,0))=$E$8)*$J45+(index(Setup!$14:$14 ,match(DC$12,Setup!$18:$18,0))=$E$9)*$K45)*if($E45= "Consultant",$H45, $F45 * (1+$I45))*AI45</f>
        <v>0</v>
      </c>
      <c r="DD45" s="65">
        <f t="array" ref="DD45">((index(Setup!$14:$14 ,match(DD$12,Setup!$18:$18,0))=$E$8)*$J45+(index(Setup!$14:$14 ,match(DD$12,Setup!$18:$18,0))=$E$9)*$K45)*if($E45= "Consultant",$H45, $F45 * (1+$I45))*AJ45</f>
        <v>0</v>
      </c>
      <c r="DE45" s="65">
        <f t="array" ref="DE45">((index(Setup!$14:$14 ,match(DE$12,Setup!$18:$18,0))=$E$8)*$J45+(index(Setup!$14:$14 ,match(DE$12,Setup!$18:$18,0))=$E$9)*$K45)*if($E45= "Consultant",$H45, $F45 * (1+$I45))*AK45</f>
        <v>0</v>
      </c>
      <c r="DF45" s="65">
        <f t="array" ref="DF45">((index(Setup!$14:$14 ,match(DF$12,Setup!$18:$18,0))=$E$8)*$J45+(index(Setup!$14:$14 ,match(DF$12,Setup!$18:$18,0))=$E$9)*$K45)*if($E45= "Consultant",$H45, $F45 * (1+$I45))*AL45</f>
        <v>0</v>
      </c>
      <c r="DG45" s="65">
        <f t="array" ref="DG45">((index(Setup!$14:$14 ,match(DG$12,Setup!$18:$18,0))=$E$8)*$J45+(index(Setup!$14:$14 ,match(DG$12,Setup!$18:$18,0))=$E$9)*$K45)*if($E45= "Consultant",$H45, $F45 * (1+$I45))*AM45</f>
        <v>0</v>
      </c>
      <c r="DH45" s="65">
        <f t="array" ref="DH45">((index(Setup!$14:$14 ,match(DH$12,Setup!$18:$18,0))=$E$8)*$J45+(index(Setup!$14:$14 ,match(DH$12,Setup!$18:$18,0))=$E$9)*$K45)*if($E45= "Consultant",$H45, $F45 * (1+$I45))*AN45</f>
        <v>0</v>
      </c>
      <c r="DI45" s="65">
        <f t="array" ref="DI45">((index(Setup!$14:$14 ,match(DI$12,Setup!$18:$18,0))=$E$8)*$J45+(index(Setup!$14:$14 ,match(DI$12,Setup!$18:$18,0))=$E$9)*$K45)*if($E45= "Consultant",$H45, $F45 * (1+$I45))*AO45</f>
        <v>0</v>
      </c>
      <c r="DJ45" s="65">
        <f t="array" ref="DJ45">((index(Setup!$14:$14 ,match(DJ$12,Setup!$18:$18,0))=$E$8)*$J45+(index(Setup!$14:$14 ,match(DJ$12,Setup!$18:$18,0))=$E$9)*$K45)*if($E45= "Consultant",$H45, $F45 * (1+$I45))*AP45</f>
        <v>0</v>
      </c>
      <c r="DK45" s="65">
        <f t="array" ref="DK45">((index(Setup!$14:$14 ,match(DK$12,Setup!$18:$18,0))=$E$8)*$J45+(index(Setup!$14:$14 ,match(DK$12,Setup!$18:$18,0))=$E$9)*$K45)*if($E45= "Consultant",$H45, $F45 * (1+$I45))*AQ45</f>
        <v>0</v>
      </c>
      <c r="DL45" s="65">
        <f t="array" ref="DL45">((index(Setup!$14:$14 ,match(DL$12,Setup!$18:$18,0))=$E$8)*$J45+(index(Setup!$14:$14 ,match(DL$12,Setup!$18:$18,0))=$E$9)*$K45)*if($E45= "Consultant",$H45, $F45 * (1+$I45))*AR45</f>
        <v>0</v>
      </c>
      <c r="DM45" s="65">
        <f t="array" ref="DM45">((index(Setup!$14:$14 ,match(DM$12,Setup!$18:$18,0))=$E$8)*$J45+(index(Setup!$14:$14 ,match(DM$12,Setup!$18:$18,0))=$E$9)*$K45)*if($E45= "Consultant",$H45, $F45 * (1+$I45))*AS45</f>
        <v>0</v>
      </c>
      <c r="DN45" s="65">
        <f t="array" ref="DN45">((index(Setup!$14:$14 ,match(DN$12,Setup!$18:$18,0))=$E$8)*$J45+(index(Setup!$14:$14 ,match(DN$12,Setup!$18:$18,0))=$E$9)*$K45)*if($E45= "Consultant",$H45, $F45 * (1+$I45))*AT45</f>
        <v>0</v>
      </c>
      <c r="DO45" s="65">
        <f t="array" ref="DO45">((index(Setup!$14:$14 ,match(DO$12,Setup!$18:$18,0))=$E$8)*$J45+(index(Setup!$14:$14 ,match(DO$12,Setup!$18:$18,0))=$E$9)*$K45)*if($E45= "Consultant",$H45, $F45 * (1+$I45))*AU45</f>
        <v>0</v>
      </c>
      <c r="DP45" s="65">
        <f t="shared" ref="DP45:EY45" si="133">$G45*L45</f>
        <v>0</v>
      </c>
      <c r="DQ45" s="65">
        <f t="shared" si="133"/>
        <v>0</v>
      </c>
      <c r="DR45" s="65">
        <f t="shared" si="133"/>
        <v>0</v>
      </c>
      <c r="DS45" s="65">
        <f t="shared" si="133"/>
        <v>0</v>
      </c>
      <c r="DT45" s="65">
        <f t="shared" si="133"/>
        <v>0</v>
      </c>
      <c r="DU45" s="65">
        <f t="shared" si="133"/>
        <v>0</v>
      </c>
      <c r="DV45" s="65">
        <f t="shared" si="133"/>
        <v>0</v>
      </c>
      <c r="DW45" s="65">
        <f t="shared" si="133"/>
        <v>0</v>
      </c>
      <c r="DX45" s="65">
        <f t="shared" si="133"/>
        <v>0</v>
      </c>
      <c r="DY45" s="65">
        <f t="shared" si="133"/>
        <v>0</v>
      </c>
      <c r="DZ45" s="65">
        <f t="shared" si="133"/>
        <v>0</v>
      </c>
      <c r="EA45" s="65">
        <f t="shared" si="133"/>
        <v>0</v>
      </c>
      <c r="EB45" s="65">
        <f t="shared" si="133"/>
        <v>0</v>
      </c>
      <c r="EC45" s="65">
        <f t="shared" si="133"/>
        <v>0</v>
      </c>
      <c r="ED45" s="65">
        <f t="shared" si="133"/>
        <v>0</v>
      </c>
      <c r="EE45" s="65">
        <f t="shared" si="133"/>
        <v>0</v>
      </c>
      <c r="EF45" s="65">
        <f t="shared" si="133"/>
        <v>0</v>
      </c>
      <c r="EG45" s="65">
        <f t="shared" si="133"/>
        <v>0</v>
      </c>
      <c r="EH45" s="65">
        <f t="shared" si="133"/>
        <v>0</v>
      </c>
      <c r="EI45" s="65">
        <f t="shared" si="133"/>
        <v>0</v>
      </c>
      <c r="EJ45" s="65">
        <f t="shared" si="133"/>
        <v>0</v>
      </c>
      <c r="EK45" s="65">
        <f t="shared" si="133"/>
        <v>0</v>
      </c>
      <c r="EL45" s="65">
        <f t="shared" si="133"/>
        <v>0</v>
      </c>
      <c r="EM45" s="65">
        <f t="shared" si="133"/>
        <v>0</v>
      </c>
      <c r="EN45" s="65">
        <f t="shared" si="133"/>
        <v>0</v>
      </c>
      <c r="EO45" s="65">
        <f t="shared" si="133"/>
        <v>0</v>
      </c>
      <c r="EP45" s="65">
        <f t="shared" si="133"/>
        <v>0</v>
      </c>
      <c r="EQ45" s="65">
        <f t="shared" si="133"/>
        <v>0</v>
      </c>
      <c r="ER45" s="65">
        <f t="shared" si="133"/>
        <v>0</v>
      </c>
      <c r="ES45" s="65">
        <f t="shared" si="133"/>
        <v>0</v>
      </c>
      <c r="ET45" s="65">
        <f t="shared" si="133"/>
        <v>0</v>
      </c>
      <c r="EU45" s="65">
        <f t="shared" si="133"/>
        <v>0</v>
      </c>
      <c r="EV45" s="65">
        <f t="shared" si="133"/>
        <v>0</v>
      </c>
      <c r="EW45" s="65">
        <f t="shared" si="133"/>
        <v>0</v>
      </c>
      <c r="EX45" s="65">
        <f t="shared" si="133"/>
        <v>0</v>
      </c>
      <c r="EY45" s="65">
        <f t="shared" si="133"/>
        <v>0</v>
      </c>
      <c r="EZ45" s="65">
        <f t="shared" ref="EZ45:GI45" si="134">AV45+CF45+DP45</f>
        <v>0</v>
      </c>
      <c r="FA45" s="65">
        <f t="shared" si="134"/>
        <v>0</v>
      </c>
      <c r="FB45" s="65">
        <f t="shared" si="134"/>
        <v>0</v>
      </c>
      <c r="FC45" s="65">
        <f t="shared" si="134"/>
        <v>0</v>
      </c>
      <c r="FD45" s="65">
        <f t="shared" si="134"/>
        <v>0</v>
      </c>
      <c r="FE45" s="65">
        <f t="shared" si="134"/>
        <v>0</v>
      </c>
      <c r="FF45" s="65">
        <f t="shared" si="134"/>
        <v>0</v>
      </c>
      <c r="FG45" s="65">
        <f t="shared" si="134"/>
        <v>0</v>
      </c>
      <c r="FH45" s="65">
        <f t="shared" si="134"/>
        <v>0</v>
      </c>
      <c r="FI45" s="65">
        <f t="shared" si="134"/>
        <v>0</v>
      </c>
      <c r="FJ45" s="65">
        <f t="shared" si="134"/>
        <v>0</v>
      </c>
      <c r="FK45" s="65">
        <f t="shared" si="134"/>
        <v>0</v>
      </c>
      <c r="FL45" s="65">
        <f t="shared" si="134"/>
        <v>0</v>
      </c>
      <c r="FM45" s="65">
        <f t="shared" si="134"/>
        <v>0</v>
      </c>
      <c r="FN45" s="65">
        <f t="shared" si="134"/>
        <v>0</v>
      </c>
      <c r="FO45" s="65">
        <f t="shared" si="134"/>
        <v>0</v>
      </c>
      <c r="FP45" s="65">
        <f t="shared" si="134"/>
        <v>0</v>
      </c>
      <c r="FQ45" s="65">
        <f t="shared" si="134"/>
        <v>0</v>
      </c>
      <c r="FR45" s="65">
        <f t="shared" si="134"/>
        <v>0</v>
      </c>
      <c r="FS45" s="65">
        <f t="shared" si="134"/>
        <v>0</v>
      </c>
      <c r="FT45" s="65">
        <f t="shared" si="134"/>
        <v>0</v>
      </c>
      <c r="FU45" s="65">
        <f t="shared" si="134"/>
        <v>0</v>
      </c>
      <c r="FV45" s="65">
        <f t="shared" si="134"/>
        <v>0</v>
      </c>
      <c r="FW45" s="65">
        <f t="shared" si="134"/>
        <v>0</v>
      </c>
      <c r="FX45" s="65">
        <f t="shared" si="134"/>
        <v>0</v>
      </c>
      <c r="FY45" s="65">
        <f t="shared" si="134"/>
        <v>0</v>
      </c>
      <c r="FZ45" s="65">
        <f t="shared" si="134"/>
        <v>0</v>
      </c>
      <c r="GA45" s="65">
        <f t="shared" si="134"/>
        <v>0</v>
      </c>
      <c r="GB45" s="65">
        <f t="shared" si="134"/>
        <v>0</v>
      </c>
      <c r="GC45" s="65">
        <f t="shared" si="134"/>
        <v>0</v>
      </c>
      <c r="GD45" s="65">
        <f t="shared" si="134"/>
        <v>0</v>
      </c>
      <c r="GE45" s="65">
        <f t="shared" si="134"/>
        <v>0</v>
      </c>
      <c r="GF45" s="65">
        <f t="shared" si="134"/>
        <v>0</v>
      </c>
      <c r="GG45" s="65">
        <f t="shared" si="134"/>
        <v>0</v>
      </c>
      <c r="GH45" s="65">
        <f t="shared" si="134"/>
        <v>0</v>
      </c>
      <c r="GI45" s="65">
        <f t="shared" si="134"/>
        <v>0</v>
      </c>
      <c r="GJ45" s="65">
        <f t="shared" ref="GJ45:HS45" si="135">(if($E45= "Consultant",$H45, $F45 * (1+$I45))*L45*(12+$J45+$K45)/12)+DP45</f>
        <v>0</v>
      </c>
      <c r="GK45" s="65">
        <f t="shared" si="135"/>
        <v>0</v>
      </c>
      <c r="GL45" s="65">
        <f t="shared" si="135"/>
        <v>0</v>
      </c>
      <c r="GM45" s="65">
        <f t="shared" si="135"/>
        <v>0</v>
      </c>
      <c r="GN45" s="65">
        <f t="shared" si="135"/>
        <v>0</v>
      </c>
      <c r="GO45" s="65">
        <f t="shared" si="135"/>
        <v>0</v>
      </c>
      <c r="GP45" s="65">
        <f t="shared" si="135"/>
        <v>0</v>
      </c>
      <c r="GQ45" s="65">
        <f t="shared" si="135"/>
        <v>0</v>
      </c>
      <c r="GR45" s="65">
        <f t="shared" si="135"/>
        <v>0</v>
      </c>
      <c r="GS45" s="65">
        <f t="shared" si="135"/>
        <v>0</v>
      </c>
      <c r="GT45" s="65">
        <f t="shared" si="135"/>
        <v>0</v>
      </c>
      <c r="GU45" s="65">
        <f t="shared" si="135"/>
        <v>0</v>
      </c>
      <c r="GV45" s="65">
        <f t="shared" si="135"/>
        <v>0</v>
      </c>
      <c r="GW45" s="65">
        <f t="shared" si="135"/>
        <v>0</v>
      </c>
      <c r="GX45" s="65">
        <f t="shared" si="135"/>
        <v>0</v>
      </c>
      <c r="GY45" s="65">
        <f t="shared" si="135"/>
        <v>0</v>
      </c>
      <c r="GZ45" s="65">
        <f t="shared" si="135"/>
        <v>0</v>
      </c>
      <c r="HA45" s="65">
        <f t="shared" si="135"/>
        <v>0</v>
      </c>
      <c r="HB45" s="65">
        <f t="shared" si="135"/>
        <v>0</v>
      </c>
      <c r="HC45" s="65">
        <f t="shared" si="135"/>
        <v>0</v>
      </c>
      <c r="HD45" s="65">
        <f t="shared" si="135"/>
        <v>0</v>
      </c>
      <c r="HE45" s="65">
        <f t="shared" si="135"/>
        <v>0</v>
      </c>
      <c r="HF45" s="65">
        <f t="shared" si="135"/>
        <v>0</v>
      </c>
      <c r="HG45" s="65">
        <f t="shared" si="135"/>
        <v>0</v>
      </c>
      <c r="HH45" s="65">
        <f t="shared" si="135"/>
        <v>0</v>
      </c>
      <c r="HI45" s="65">
        <f t="shared" si="135"/>
        <v>0</v>
      </c>
      <c r="HJ45" s="65">
        <f t="shared" si="135"/>
        <v>0</v>
      </c>
      <c r="HK45" s="65">
        <f t="shared" si="135"/>
        <v>0</v>
      </c>
      <c r="HL45" s="65">
        <f t="shared" si="135"/>
        <v>0</v>
      </c>
      <c r="HM45" s="65">
        <f t="shared" si="135"/>
        <v>0</v>
      </c>
      <c r="HN45" s="65">
        <f t="shared" si="135"/>
        <v>0</v>
      </c>
      <c r="HO45" s="65">
        <f t="shared" si="135"/>
        <v>0</v>
      </c>
      <c r="HP45" s="65">
        <f t="shared" si="135"/>
        <v>0</v>
      </c>
      <c r="HQ45" s="65">
        <f t="shared" si="135"/>
        <v>0</v>
      </c>
      <c r="HR45" s="65">
        <f t="shared" si="135"/>
        <v>0</v>
      </c>
      <c r="HS45" s="65">
        <f t="shared" si="135"/>
        <v>0</v>
      </c>
    </row>
    <row r="46">
      <c r="B46" s="66" t="s">
        <v>160</v>
      </c>
      <c r="D46" s="32"/>
      <c r="I46" s="67"/>
      <c r="L46" s="68">
        <f t="shared" ref="L46:AU46" si="136">countif(L13:L45,"&gt;0")</f>
        <v>7</v>
      </c>
      <c r="M46" s="69">
        <f t="shared" si="136"/>
        <v>7</v>
      </c>
      <c r="N46" s="69">
        <f t="shared" si="136"/>
        <v>7</v>
      </c>
      <c r="O46" s="69">
        <f t="shared" si="136"/>
        <v>8</v>
      </c>
      <c r="P46" s="69">
        <f t="shared" si="136"/>
        <v>8</v>
      </c>
      <c r="Q46" s="69">
        <f t="shared" si="136"/>
        <v>8</v>
      </c>
      <c r="R46" s="69">
        <f t="shared" si="136"/>
        <v>8</v>
      </c>
      <c r="S46" s="69">
        <f t="shared" si="136"/>
        <v>8</v>
      </c>
      <c r="T46" s="69">
        <f t="shared" si="136"/>
        <v>8</v>
      </c>
      <c r="U46" s="69">
        <f t="shared" si="136"/>
        <v>8</v>
      </c>
      <c r="V46" s="69">
        <f t="shared" si="136"/>
        <v>8</v>
      </c>
      <c r="W46" s="69">
        <f t="shared" si="136"/>
        <v>8</v>
      </c>
      <c r="X46" s="69">
        <f t="shared" si="136"/>
        <v>8</v>
      </c>
      <c r="Y46" s="69">
        <f t="shared" si="136"/>
        <v>8</v>
      </c>
      <c r="Z46" s="69">
        <f t="shared" si="136"/>
        <v>8</v>
      </c>
      <c r="AA46" s="69">
        <f t="shared" si="136"/>
        <v>8</v>
      </c>
      <c r="AB46" s="69">
        <f t="shared" si="136"/>
        <v>8</v>
      </c>
      <c r="AC46" s="69">
        <f t="shared" si="136"/>
        <v>8</v>
      </c>
      <c r="AD46" s="69">
        <f t="shared" si="136"/>
        <v>8</v>
      </c>
      <c r="AE46" s="69">
        <f t="shared" si="136"/>
        <v>8</v>
      </c>
      <c r="AF46" s="69">
        <f t="shared" si="136"/>
        <v>8</v>
      </c>
      <c r="AG46" s="69">
        <f t="shared" si="136"/>
        <v>8</v>
      </c>
      <c r="AH46" s="69">
        <f t="shared" si="136"/>
        <v>8</v>
      </c>
      <c r="AI46" s="69">
        <f t="shared" si="136"/>
        <v>8</v>
      </c>
      <c r="AJ46" s="69">
        <f t="shared" si="136"/>
        <v>8</v>
      </c>
      <c r="AK46" s="69">
        <f t="shared" si="136"/>
        <v>8</v>
      </c>
      <c r="AL46" s="69">
        <f t="shared" si="136"/>
        <v>8</v>
      </c>
      <c r="AM46" s="69">
        <f t="shared" si="136"/>
        <v>8</v>
      </c>
      <c r="AN46" s="69">
        <f t="shared" si="136"/>
        <v>8</v>
      </c>
      <c r="AO46" s="69">
        <f t="shared" si="136"/>
        <v>8</v>
      </c>
      <c r="AP46" s="69">
        <f t="shared" si="136"/>
        <v>8</v>
      </c>
      <c r="AQ46" s="69">
        <f t="shared" si="136"/>
        <v>8</v>
      </c>
      <c r="AR46" s="69">
        <f t="shared" si="136"/>
        <v>8</v>
      </c>
      <c r="AS46" s="69">
        <f t="shared" si="136"/>
        <v>8</v>
      </c>
      <c r="AT46" s="69">
        <f t="shared" si="136"/>
        <v>8</v>
      </c>
      <c r="AU46" s="69">
        <f t="shared" si="136"/>
        <v>8</v>
      </c>
      <c r="AV46" s="70"/>
      <c r="CE46" s="71"/>
    </row>
    <row r="47">
      <c r="B47" s="72" t="s">
        <v>161</v>
      </c>
      <c r="C47" s="73"/>
      <c r="D47" s="74"/>
      <c r="E47" s="73"/>
      <c r="F47" s="73"/>
      <c r="G47" s="73"/>
      <c r="H47" s="73"/>
      <c r="I47" s="75"/>
      <c r="J47" s="76"/>
      <c r="K47" s="76"/>
      <c r="L47" s="77">
        <f t="shared" ref="L47:HS47" si="137">sum(L13:L45)</f>
        <v>7</v>
      </c>
      <c r="M47" s="76">
        <f t="shared" si="137"/>
        <v>7</v>
      </c>
      <c r="N47" s="76">
        <f t="shared" si="137"/>
        <v>7</v>
      </c>
      <c r="O47" s="76">
        <f t="shared" si="137"/>
        <v>8</v>
      </c>
      <c r="P47" s="76">
        <f t="shared" si="137"/>
        <v>8</v>
      </c>
      <c r="Q47" s="76">
        <f t="shared" si="137"/>
        <v>8</v>
      </c>
      <c r="R47" s="76">
        <f t="shared" si="137"/>
        <v>8</v>
      </c>
      <c r="S47" s="76">
        <f t="shared" si="137"/>
        <v>8</v>
      </c>
      <c r="T47" s="76">
        <f t="shared" si="137"/>
        <v>8</v>
      </c>
      <c r="U47" s="76">
        <f t="shared" si="137"/>
        <v>8</v>
      </c>
      <c r="V47" s="76">
        <f t="shared" si="137"/>
        <v>8</v>
      </c>
      <c r="W47" s="76">
        <f t="shared" si="137"/>
        <v>8</v>
      </c>
      <c r="X47" s="76">
        <f t="shared" si="137"/>
        <v>8</v>
      </c>
      <c r="Y47" s="76">
        <f t="shared" si="137"/>
        <v>8</v>
      </c>
      <c r="Z47" s="76">
        <f t="shared" si="137"/>
        <v>8</v>
      </c>
      <c r="AA47" s="76">
        <f t="shared" si="137"/>
        <v>8</v>
      </c>
      <c r="AB47" s="76">
        <f t="shared" si="137"/>
        <v>8</v>
      </c>
      <c r="AC47" s="76">
        <f t="shared" si="137"/>
        <v>8</v>
      </c>
      <c r="AD47" s="76">
        <f t="shared" si="137"/>
        <v>8</v>
      </c>
      <c r="AE47" s="76">
        <f t="shared" si="137"/>
        <v>8</v>
      </c>
      <c r="AF47" s="76">
        <f t="shared" si="137"/>
        <v>8</v>
      </c>
      <c r="AG47" s="76">
        <f t="shared" si="137"/>
        <v>8</v>
      </c>
      <c r="AH47" s="76">
        <f t="shared" si="137"/>
        <v>8</v>
      </c>
      <c r="AI47" s="76">
        <f t="shared" si="137"/>
        <v>8</v>
      </c>
      <c r="AJ47" s="76">
        <f t="shared" si="137"/>
        <v>8</v>
      </c>
      <c r="AK47" s="76">
        <f t="shared" si="137"/>
        <v>8</v>
      </c>
      <c r="AL47" s="76">
        <f t="shared" si="137"/>
        <v>8</v>
      </c>
      <c r="AM47" s="76">
        <f t="shared" si="137"/>
        <v>8</v>
      </c>
      <c r="AN47" s="76">
        <f t="shared" si="137"/>
        <v>8</v>
      </c>
      <c r="AO47" s="76">
        <f t="shared" si="137"/>
        <v>8</v>
      </c>
      <c r="AP47" s="76">
        <f t="shared" si="137"/>
        <v>8</v>
      </c>
      <c r="AQ47" s="76">
        <f t="shared" si="137"/>
        <v>8</v>
      </c>
      <c r="AR47" s="76">
        <f t="shared" si="137"/>
        <v>8</v>
      </c>
      <c r="AS47" s="76">
        <f t="shared" si="137"/>
        <v>8</v>
      </c>
      <c r="AT47" s="76">
        <f t="shared" si="137"/>
        <v>8</v>
      </c>
      <c r="AU47" s="76">
        <f t="shared" si="137"/>
        <v>8</v>
      </c>
      <c r="AV47" s="76">
        <f t="shared" si="137"/>
        <v>34062.5</v>
      </c>
      <c r="AW47" s="76">
        <f t="shared" si="137"/>
        <v>34062.5</v>
      </c>
      <c r="AX47" s="76">
        <f t="shared" si="137"/>
        <v>34062.5</v>
      </c>
      <c r="AY47" s="76">
        <f t="shared" si="137"/>
        <v>37500</v>
      </c>
      <c r="AZ47" s="76">
        <f t="shared" si="137"/>
        <v>37500</v>
      </c>
      <c r="BA47" s="76">
        <f t="shared" si="137"/>
        <v>37500</v>
      </c>
      <c r="BB47" s="76">
        <f t="shared" si="137"/>
        <v>37500</v>
      </c>
      <c r="BC47" s="76">
        <f t="shared" si="137"/>
        <v>37500</v>
      </c>
      <c r="BD47" s="76">
        <f t="shared" si="137"/>
        <v>37500</v>
      </c>
      <c r="BE47" s="76">
        <f t="shared" si="137"/>
        <v>37500</v>
      </c>
      <c r="BF47" s="76">
        <f t="shared" si="137"/>
        <v>37500</v>
      </c>
      <c r="BG47" s="76">
        <f t="shared" si="137"/>
        <v>37500</v>
      </c>
      <c r="BH47" s="76">
        <f t="shared" si="137"/>
        <v>37500</v>
      </c>
      <c r="BI47" s="76">
        <f t="shared" si="137"/>
        <v>37500</v>
      </c>
      <c r="BJ47" s="76">
        <f t="shared" si="137"/>
        <v>37500</v>
      </c>
      <c r="BK47" s="76">
        <f t="shared" si="137"/>
        <v>37500</v>
      </c>
      <c r="BL47" s="76">
        <f t="shared" si="137"/>
        <v>37500</v>
      </c>
      <c r="BM47" s="76">
        <f t="shared" si="137"/>
        <v>37500</v>
      </c>
      <c r="BN47" s="76">
        <f t="shared" si="137"/>
        <v>37500</v>
      </c>
      <c r="BO47" s="76">
        <f t="shared" si="137"/>
        <v>37500</v>
      </c>
      <c r="BP47" s="76">
        <f t="shared" si="137"/>
        <v>37500</v>
      </c>
      <c r="BQ47" s="76">
        <f t="shared" si="137"/>
        <v>37500</v>
      </c>
      <c r="BR47" s="76">
        <f t="shared" si="137"/>
        <v>37500</v>
      </c>
      <c r="BS47" s="76">
        <f t="shared" si="137"/>
        <v>37500</v>
      </c>
      <c r="BT47" s="76">
        <f t="shared" si="137"/>
        <v>37500</v>
      </c>
      <c r="BU47" s="76">
        <f t="shared" si="137"/>
        <v>37500</v>
      </c>
      <c r="BV47" s="76">
        <f t="shared" si="137"/>
        <v>37500</v>
      </c>
      <c r="BW47" s="76">
        <f t="shared" si="137"/>
        <v>37500</v>
      </c>
      <c r="BX47" s="76">
        <f t="shared" si="137"/>
        <v>37500</v>
      </c>
      <c r="BY47" s="76">
        <f t="shared" si="137"/>
        <v>37500</v>
      </c>
      <c r="BZ47" s="76">
        <f t="shared" si="137"/>
        <v>37500</v>
      </c>
      <c r="CA47" s="76">
        <f t="shared" si="137"/>
        <v>37500</v>
      </c>
      <c r="CB47" s="76">
        <f t="shared" si="137"/>
        <v>37500</v>
      </c>
      <c r="CC47" s="76">
        <f t="shared" si="137"/>
        <v>37500</v>
      </c>
      <c r="CD47" s="76">
        <f t="shared" si="137"/>
        <v>37500</v>
      </c>
      <c r="CE47" s="76">
        <f t="shared" si="137"/>
        <v>37500</v>
      </c>
      <c r="CF47" s="76">
        <f t="shared" si="137"/>
        <v>0</v>
      </c>
      <c r="CG47" s="76">
        <f t="shared" si="137"/>
        <v>0</v>
      </c>
      <c r="CH47" s="76">
        <f t="shared" si="137"/>
        <v>0</v>
      </c>
      <c r="CI47" s="76">
        <f t="shared" si="137"/>
        <v>0</v>
      </c>
      <c r="CJ47" s="76">
        <f t="shared" si="137"/>
        <v>13800</v>
      </c>
      <c r="CK47" s="76">
        <f t="shared" si="137"/>
        <v>0</v>
      </c>
      <c r="CL47" s="76">
        <f t="shared" si="137"/>
        <v>0</v>
      </c>
      <c r="CM47" s="76">
        <f t="shared" si="137"/>
        <v>0</v>
      </c>
      <c r="CN47" s="76">
        <f t="shared" si="137"/>
        <v>0</v>
      </c>
      <c r="CO47" s="76">
        <f t="shared" si="137"/>
        <v>0</v>
      </c>
      <c r="CP47" s="76">
        <f t="shared" si="137"/>
        <v>0</v>
      </c>
      <c r="CQ47" s="76">
        <f t="shared" si="137"/>
        <v>15000</v>
      </c>
      <c r="CR47" s="76">
        <f t="shared" si="137"/>
        <v>0</v>
      </c>
      <c r="CS47" s="76">
        <f t="shared" si="137"/>
        <v>0</v>
      </c>
      <c r="CT47" s="76">
        <f t="shared" si="137"/>
        <v>0</v>
      </c>
      <c r="CU47" s="76">
        <f t="shared" si="137"/>
        <v>0</v>
      </c>
      <c r="CV47" s="76">
        <f t="shared" si="137"/>
        <v>13800</v>
      </c>
      <c r="CW47" s="76">
        <f t="shared" si="137"/>
        <v>0</v>
      </c>
      <c r="CX47" s="76">
        <f t="shared" si="137"/>
        <v>0</v>
      </c>
      <c r="CY47" s="76">
        <f t="shared" si="137"/>
        <v>0</v>
      </c>
      <c r="CZ47" s="76">
        <f t="shared" si="137"/>
        <v>0</v>
      </c>
      <c r="DA47" s="76">
        <f t="shared" si="137"/>
        <v>0</v>
      </c>
      <c r="DB47" s="76">
        <f t="shared" si="137"/>
        <v>0</v>
      </c>
      <c r="DC47" s="76">
        <f t="shared" si="137"/>
        <v>15000</v>
      </c>
      <c r="DD47" s="76">
        <f t="shared" si="137"/>
        <v>0</v>
      </c>
      <c r="DE47" s="76">
        <f t="shared" si="137"/>
        <v>0</v>
      </c>
      <c r="DF47" s="76">
        <f t="shared" si="137"/>
        <v>0</v>
      </c>
      <c r="DG47" s="76">
        <f t="shared" si="137"/>
        <v>0</v>
      </c>
      <c r="DH47" s="76">
        <f t="shared" si="137"/>
        <v>13800</v>
      </c>
      <c r="DI47" s="76">
        <f t="shared" si="137"/>
        <v>0</v>
      </c>
      <c r="DJ47" s="76">
        <f t="shared" si="137"/>
        <v>0</v>
      </c>
      <c r="DK47" s="76">
        <f t="shared" si="137"/>
        <v>0</v>
      </c>
      <c r="DL47" s="76">
        <f t="shared" si="137"/>
        <v>0</v>
      </c>
      <c r="DM47" s="76">
        <f t="shared" si="137"/>
        <v>0</v>
      </c>
      <c r="DN47" s="76">
        <f t="shared" si="137"/>
        <v>0</v>
      </c>
      <c r="DO47" s="76">
        <f t="shared" si="137"/>
        <v>15000</v>
      </c>
      <c r="DP47" s="76">
        <f t="shared" si="137"/>
        <v>400</v>
      </c>
      <c r="DQ47" s="76">
        <f t="shared" si="137"/>
        <v>400</v>
      </c>
      <c r="DR47" s="76">
        <f t="shared" si="137"/>
        <v>400</v>
      </c>
      <c r="DS47" s="76">
        <f t="shared" si="137"/>
        <v>900</v>
      </c>
      <c r="DT47" s="76">
        <f t="shared" si="137"/>
        <v>900</v>
      </c>
      <c r="DU47" s="76">
        <f t="shared" si="137"/>
        <v>900</v>
      </c>
      <c r="DV47" s="76">
        <f t="shared" si="137"/>
        <v>900</v>
      </c>
      <c r="DW47" s="76">
        <f t="shared" si="137"/>
        <v>900</v>
      </c>
      <c r="DX47" s="76">
        <f t="shared" si="137"/>
        <v>900</v>
      </c>
      <c r="DY47" s="76">
        <f t="shared" si="137"/>
        <v>900</v>
      </c>
      <c r="DZ47" s="76">
        <f t="shared" si="137"/>
        <v>900</v>
      </c>
      <c r="EA47" s="76">
        <f t="shared" si="137"/>
        <v>900</v>
      </c>
      <c r="EB47" s="76">
        <f t="shared" si="137"/>
        <v>900</v>
      </c>
      <c r="EC47" s="76">
        <f t="shared" si="137"/>
        <v>900</v>
      </c>
      <c r="ED47" s="76">
        <f t="shared" si="137"/>
        <v>900</v>
      </c>
      <c r="EE47" s="76">
        <f t="shared" si="137"/>
        <v>900</v>
      </c>
      <c r="EF47" s="76">
        <f t="shared" si="137"/>
        <v>900</v>
      </c>
      <c r="EG47" s="76">
        <f t="shared" si="137"/>
        <v>900</v>
      </c>
      <c r="EH47" s="76">
        <f t="shared" si="137"/>
        <v>900</v>
      </c>
      <c r="EI47" s="76">
        <f t="shared" si="137"/>
        <v>900</v>
      </c>
      <c r="EJ47" s="76">
        <f t="shared" si="137"/>
        <v>900</v>
      </c>
      <c r="EK47" s="76">
        <f t="shared" si="137"/>
        <v>900</v>
      </c>
      <c r="EL47" s="76">
        <f t="shared" si="137"/>
        <v>900</v>
      </c>
      <c r="EM47" s="76">
        <f t="shared" si="137"/>
        <v>900</v>
      </c>
      <c r="EN47" s="76">
        <f t="shared" si="137"/>
        <v>900</v>
      </c>
      <c r="EO47" s="76">
        <f t="shared" si="137"/>
        <v>900</v>
      </c>
      <c r="EP47" s="76">
        <f t="shared" si="137"/>
        <v>900</v>
      </c>
      <c r="EQ47" s="76">
        <f t="shared" si="137"/>
        <v>900</v>
      </c>
      <c r="ER47" s="76">
        <f t="shared" si="137"/>
        <v>900</v>
      </c>
      <c r="ES47" s="76">
        <f t="shared" si="137"/>
        <v>900</v>
      </c>
      <c r="ET47" s="76">
        <f t="shared" si="137"/>
        <v>900</v>
      </c>
      <c r="EU47" s="76">
        <f t="shared" si="137"/>
        <v>900</v>
      </c>
      <c r="EV47" s="76">
        <f t="shared" si="137"/>
        <v>900</v>
      </c>
      <c r="EW47" s="76">
        <f t="shared" si="137"/>
        <v>900</v>
      </c>
      <c r="EX47" s="76">
        <f t="shared" si="137"/>
        <v>900</v>
      </c>
      <c r="EY47" s="76">
        <f t="shared" si="137"/>
        <v>900</v>
      </c>
      <c r="EZ47" s="76">
        <f t="shared" si="137"/>
        <v>34462.5</v>
      </c>
      <c r="FA47" s="76">
        <f t="shared" si="137"/>
        <v>34462.5</v>
      </c>
      <c r="FB47" s="76">
        <f t="shared" si="137"/>
        <v>34462.5</v>
      </c>
      <c r="FC47" s="76">
        <f t="shared" si="137"/>
        <v>38400</v>
      </c>
      <c r="FD47" s="76">
        <f t="shared" si="137"/>
        <v>52200</v>
      </c>
      <c r="FE47" s="76">
        <f t="shared" si="137"/>
        <v>38400</v>
      </c>
      <c r="FF47" s="76">
        <f t="shared" si="137"/>
        <v>38400</v>
      </c>
      <c r="FG47" s="76">
        <f t="shared" si="137"/>
        <v>38400</v>
      </c>
      <c r="FH47" s="76">
        <f t="shared" si="137"/>
        <v>38400</v>
      </c>
      <c r="FI47" s="76">
        <f t="shared" si="137"/>
        <v>38400</v>
      </c>
      <c r="FJ47" s="76">
        <f t="shared" si="137"/>
        <v>38400</v>
      </c>
      <c r="FK47" s="76">
        <f t="shared" si="137"/>
        <v>53400</v>
      </c>
      <c r="FL47" s="76">
        <f t="shared" si="137"/>
        <v>38400</v>
      </c>
      <c r="FM47" s="76">
        <f t="shared" si="137"/>
        <v>38400</v>
      </c>
      <c r="FN47" s="76">
        <f t="shared" si="137"/>
        <v>38400</v>
      </c>
      <c r="FO47" s="76">
        <f t="shared" si="137"/>
        <v>38400</v>
      </c>
      <c r="FP47" s="76">
        <f t="shared" si="137"/>
        <v>52200</v>
      </c>
      <c r="FQ47" s="76">
        <f t="shared" si="137"/>
        <v>38400</v>
      </c>
      <c r="FR47" s="76">
        <f t="shared" si="137"/>
        <v>38400</v>
      </c>
      <c r="FS47" s="76">
        <f t="shared" si="137"/>
        <v>38400</v>
      </c>
      <c r="FT47" s="76">
        <f t="shared" si="137"/>
        <v>38400</v>
      </c>
      <c r="FU47" s="76">
        <f t="shared" si="137"/>
        <v>38400</v>
      </c>
      <c r="FV47" s="76">
        <f t="shared" si="137"/>
        <v>38400</v>
      </c>
      <c r="FW47" s="76">
        <f t="shared" si="137"/>
        <v>53400</v>
      </c>
      <c r="FX47" s="76">
        <f t="shared" si="137"/>
        <v>38400</v>
      </c>
      <c r="FY47" s="76">
        <f t="shared" si="137"/>
        <v>38400</v>
      </c>
      <c r="FZ47" s="76">
        <f t="shared" si="137"/>
        <v>38400</v>
      </c>
      <c r="GA47" s="76">
        <f t="shared" si="137"/>
        <v>38400</v>
      </c>
      <c r="GB47" s="76">
        <f t="shared" si="137"/>
        <v>52200</v>
      </c>
      <c r="GC47" s="76">
        <f t="shared" si="137"/>
        <v>38400</v>
      </c>
      <c r="GD47" s="76">
        <f t="shared" si="137"/>
        <v>38400</v>
      </c>
      <c r="GE47" s="76">
        <f t="shared" si="137"/>
        <v>38400</v>
      </c>
      <c r="GF47" s="76">
        <f t="shared" si="137"/>
        <v>38400</v>
      </c>
      <c r="GG47" s="76">
        <f t="shared" si="137"/>
        <v>38400</v>
      </c>
      <c r="GH47" s="76">
        <f t="shared" si="137"/>
        <v>38400</v>
      </c>
      <c r="GI47" s="76">
        <f t="shared" si="137"/>
        <v>53400</v>
      </c>
      <c r="GJ47" s="76">
        <f t="shared" si="137"/>
        <v>36312.5</v>
      </c>
      <c r="GK47" s="76">
        <f t="shared" si="137"/>
        <v>36312.5</v>
      </c>
      <c r="GL47" s="76">
        <f t="shared" si="137"/>
        <v>36312.5</v>
      </c>
      <c r="GM47" s="76">
        <f t="shared" si="137"/>
        <v>40800</v>
      </c>
      <c r="GN47" s="76">
        <f t="shared" si="137"/>
        <v>40800</v>
      </c>
      <c r="GO47" s="76">
        <f t="shared" si="137"/>
        <v>40800</v>
      </c>
      <c r="GP47" s="76">
        <f t="shared" si="137"/>
        <v>40800</v>
      </c>
      <c r="GQ47" s="76">
        <f t="shared" si="137"/>
        <v>40800</v>
      </c>
      <c r="GR47" s="76">
        <f t="shared" si="137"/>
        <v>40800</v>
      </c>
      <c r="GS47" s="76">
        <f t="shared" si="137"/>
        <v>40800</v>
      </c>
      <c r="GT47" s="76">
        <f t="shared" si="137"/>
        <v>40800</v>
      </c>
      <c r="GU47" s="76">
        <f t="shared" si="137"/>
        <v>40800</v>
      </c>
      <c r="GV47" s="76">
        <f t="shared" si="137"/>
        <v>40800</v>
      </c>
      <c r="GW47" s="76">
        <f t="shared" si="137"/>
        <v>40800</v>
      </c>
      <c r="GX47" s="76">
        <f t="shared" si="137"/>
        <v>40800</v>
      </c>
      <c r="GY47" s="76">
        <f t="shared" si="137"/>
        <v>40800</v>
      </c>
      <c r="GZ47" s="76">
        <f t="shared" si="137"/>
        <v>40800</v>
      </c>
      <c r="HA47" s="76">
        <f t="shared" si="137"/>
        <v>40800</v>
      </c>
      <c r="HB47" s="76">
        <f t="shared" si="137"/>
        <v>40800</v>
      </c>
      <c r="HC47" s="76">
        <f t="shared" si="137"/>
        <v>40800</v>
      </c>
      <c r="HD47" s="76">
        <f t="shared" si="137"/>
        <v>40800</v>
      </c>
      <c r="HE47" s="76">
        <f t="shared" si="137"/>
        <v>40800</v>
      </c>
      <c r="HF47" s="76">
        <f t="shared" si="137"/>
        <v>40800</v>
      </c>
      <c r="HG47" s="76">
        <f t="shared" si="137"/>
        <v>40800</v>
      </c>
      <c r="HH47" s="76">
        <f t="shared" si="137"/>
        <v>40800</v>
      </c>
      <c r="HI47" s="76">
        <f t="shared" si="137"/>
        <v>40800</v>
      </c>
      <c r="HJ47" s="76">
        <f t="shared" si="137"/>
        <v>40800</v>
      </c>
      <c r="HK47" s="76">
        <f t="shared" si="137"/>
        <v>40800</v>
      </c>
      <c r="HL47" s="76">
        <f t="shared" si="137"/>
        <v>40800</v>
      </c>
      <c r="HM47" s="76">
        <f t="shared" si="137"/>
        <v>40800</v>
      </c>
      <c r="HN47" s="76">
        <f t="shared" si="137"/>
        <v>40800</v>
      </c>
      <c r="HO47" s="76">
        <f t="shared" si="137"/>
        <v>40800</v>
      </c>
      <c r="HP47" s="76">
        <f t="shared" si="137"/>
        <v>40800</v>
      </c>
      <c r="HQ47" s="76">
        <f t="shared" si="137"/>
        <v>40800</v>
      </c>
      <c r="HR47" s="76">
        <f t="shared" si="137"/>
        <v>40800</v>
      </c>
      <c r="HS47" s="76">
        <f t="shared" si="137"/>
        <v>40800</v>
      </c>
    </row>
    <row r="48">
      <c r="D48" s="32"/>
    </row>
    <row r="49">
      <c r="B49" s="13" t="s">
        <v>150</v>
      </c>
      <c r="D49" s="32"/>
      <c r="L49" s="69">
        <f t="shared" ref="L49:HS49" si="138">sumif($D$13:$D$45,$B49,L$13:L$45)</f>
        <v>4</v>
      </c>
      <c r="M49" s="69">
        <f t="shared" si="138"/>
        <v>4</v>
      </c>
      <c r="N49" s="69">
        <f t="shared" si="138"/>
        <v>4</v>
      </c>
      <c r="O49" s="69">
        <f t="shared" si="138"/>
        <v>5</v>
      </c>
      <c r="P49" s="69">
        <f t="shared" si="138"/>
        <v>5</v>
      </c>
      <c r="Q49" s="69">
        <f t="shared" si="138"/>
        <v>5</v>
      </c>
      <c r="R49" s="69">
        <f t="shared" si="138"/>
        <v>5</v>
      </c>
      <c r="S49" s="69">
        <f t="shared" si="138"/>
        <v>5</v>
      </c>
      <c r="T49" s="69">
        <f t="shared" si="138"/>
        <v>5</v>
      </c>
      <c r="U49" s="69">
        <f t="shared" si="138"/>
        <v>5</v>
      </c>
      <c r="V49" s="69">
        <f t="shared" si="138"/>
        <v>5</v>
      </c>
      <c r="W49" s="69">
        <f t="shared" si="138"/>
        <v>5</v>
      </c>
      <c r="X49" s="69">
        <f t="shared" si="138"/>
        <v>5</v>
      </c>
      <c r="Y49" s="69">
        <f t="shared" si="138"/>
        <v>5</v>
      </c>
      <c r="Z49" s="69">
        <f t="shared" si="138"/>
        <v>5</v>
      </c>
      <c r="AA49" s="69">
        <f t="shared" si="138"/>
        <v>5</v>
      </c>
      <c r="AB49" s="69">
        <f t="shared" si="138"/>
        <v>5</v>
      </c>
      <c r="AC49" s="69">
        <f t="shared" si="138"/>
        <v>5</v>
      </c>
      <c r="AD49" s="69">
        <f t="shared" si="138"/>
        <v>5</v>
      </c>
      <c r="AE49" s="69">
        <f t="shared" si="138"/>
        <v>5</v>
      </c>
      <c r="AF49" s="69">
        <f t="shared" si="138"/>
        <v>5</v>
      </c>
      <c r="AG49" s="69">
        <f t="shared" si="138"/>
        <v>5</v>
      </c>
      <c r="AH49" s="69">
        <f t="shared" si="138"/>
        <v>5</v>
      </c>
      <c r="AI49" s="69">
        <f t="shared" si="138"/>
        <v>5</v>
      </c>
      <c r="AJ49" s="69">
        <f t="shared" si="138"/>
        <v>5</v>
      </c>
      <c r="AK49" s="69">
        <f t="shared" si="138"/>
        <v>5</v>
      </c>
      <c r="AL49" s="69">
        <f t="shared" si="138"/>
        <v>5</v>
      </c>
      <c r="AM49" s="69">
        <f t="shared" si="138"/>
        <v>5</v>
      </c>
      <c r="AN49" s="69">
        <f t="shared" si="138"/>
        <v>5</v>
      </c>
      <c r="AO49" s="69">
        <f t="shared" si="138"/>
        <v>5</v>
      </c>
      <c r="AP49" s="69">
        <f t="shared" si="138"/>
        <v>5</v>
      </c>
      <c r="AQ49" s="69">
        <f t="shared" si="138"/>
        <v>5</v>
      </c>
      <c r="AR49" s="69">
        <f t="shared" si="138"/>
        <v>5</v>
      </c>
      <c r="AS49" s="69">
        <f t="shared" si="138"/>
        <v>5</v>
      </c>
      <c r="AT49" s="69">
        <f t="shared" si="138"/>
        <v>5</v>
      </c>
      <c r="AU49" s="69">
        <f t="shared" si="138"/>
        <v>5</v>
      </c>
      <c r="AV49" s="69">
        <f t="shared" si="138"/>
        <v>19062.5</v>
      </c>
      <c r="AW49" s="69">
        <f t="shared" si="138"/>
        <v>19062.5</v>
      </c>
      <c r="AX49" s="69">
        <f t="shared" si="138"/>
        <v>19062.5</v>
      </c>
      <c r="AY49" s="69">
        <f t="shared" si="138"/>
        <v>22500</v>
      </c>
      <c r="AZ49" s="69">
        <f t="shared" si="138"/>
        <v>22500</v>
      </c>
      <c r="BA49" s="69">
        <f t="shared" si="138"/>
        <v>22500</v>
      </c>
      <c r="BB49" s="69">
        <f t="shared" si="138"/>
        <v>22500</v>
      </c>
      <c r="BC49" s="69">
        <f t="shared" si="138"/>
        <v>22500</v>
      </c>
      <c r="BD49" s="69">
        <f t="shared" si="138"/>
        <v>22500</v>
      </c>
      <c r="BE49" s="69">
        <f t="shared" si="138"/>
        <v>22500</v>
      </c>
      <c r="BF49" s="69">
        <f t="shared" si="138"/>
        <v>22500</v>
      </c>
      <c r="BG49" s="69">
        <f t="shared" si="138"/>
        <v>22500</v>
      </c>
      <c r="BH49" s="69">
        <f t="shared" si="138"/>
        <v>22500</v>
      </c>
      <c r="BI49" s="69">
        <f t="shared" si="138"/>
        <v>22500</v>
      </c>
      <c r="BJ49" s="69">
        <f t="shared" si="138"/>
        <v>22500</v>
      </c>
      <c r="BK49" s="69">
        <f t="shared" si="138"/>
        <v>22500</v>
      </c>
      <c r="BL49" s="69">
        <f t="shared" si="138"/>
        <v>22500</v>
      </c>
      <c r="BM49" s="69">
        <f t="shared" si="138"/>
        <v>22500</v>
      </c>
      <c r="BN49" s="69">
        <f t="shared" si="138"/>
        <v>22500</v>
      </c>
      <c r="BO49" s="69">
        <f t="shared" si="138"/>
        <v>22500</v>
      </c>
      <c r="BP49" s="69">
        <f t="shared" si="138"/>
        <v>22500</v>
      </c>
      <c r="BQ49" s="69">
        <f t="shared" si="138"/>
        <v>22500</v>
      </c>
      <c r="BR49" s="69">
        <f t="shared" si="138"/>
        <v>22500</v>
      </c>
      <c r="BS49" s="69">
        <f t="shared" si="138"/>
        <v>22500</v>
      </c>
      <c r="BT49" s="69">
        <f t="shared" si="138"/>
        <v>22500</v>
      </c>
      <c r="BU49" s="69">
        <f t="shared" si="138"/>
        <v>22500</v>
      </c>
      <c r="BV49" s="69">
        <f t="shared" si="138"/>
        <v>22500</v>
      </c>
      <c r="BW49" s="69">
        <f t="shared" si="138"/>
        <v>22500</v>
      </c>
      <c r="BX49" s="69">
        <f t="shared" si="138"/>
        <v>22500</v>
      </c>
      <c r="BY49" s="69">
        <f t="shared" si="138"/>
        <v>22500</v>
      </c>
      <c r="BZ49" s="69">
        <f t="shared" si="138"/>
        <v>22500</v>
      </c>
      <c r="CA49" s="69">
        <f t="shared" si="138"/>
        <v>22500</v>
      </c>
      <c r="CB49" s="69">
        <f t="shared" si="138"/>
        <v>22500</v>
      </c>
      <c r="CC49" s="69">
        <f t="shared" si="138"/>
        <v>22500</v>
      </c>
      <c r="CD49" s="69">
        <f t="shared" si="138"/>
        <v>22500</v>
      </c>
      <c r="CE49" s="69">
        <f t="shared" si="138"/>
        <v>22500</v>
      </c>
      <c r="CF49" s="69">
        <f t="shared" si="138"/>
        <v>0</v>
      </c>
      <c r="CG49" s="69">
        <f t="shared" si="138"/>
        <v>0</v>
      </c>
      <c r="CH49" s="69">
        <f t="shared" si="138"/>
        <v>0</v>
      </c>
      <c r="CI49" s="69">
        <f t="shared" si="138"/>
        <v>0</v>
      </c>
      <c r="CJ49" s="69">
        <f t="shared" si="138"/>
        <v>13800</v>
      </c>
      <c r="CK49" s="69">
        <f t="shared" si="138"/>
        <v>0</v>
      </c>
      <c r="CL49" s="69">
        <f t="shared" si="138"/>
        <v>0</v>
      </c>
      <c r="CM49" s="69">
        <f t="shared" si="138"/>
        <v>0</v>
      </c>
      <c r="CN49" s="69">
        <f t="shared" si="138"/>
        <v>0</v>
      </c>
      <c r="CO49" s="69">
        <f t="shared" si="138"/>
        <v>0</v>
      </c>
      <c r="CP49" s="69">
        <f t="shared" si="138"/>
        <v>0</v>
      </c>
      <c r="CQ49" s="69">
        <f t="shared" si="138"/>
        <v>15000</v>
      </c>
      <c r="CR49" s="69">
        <f t="shared" si="138"/>
        <v>0</v>
      </c>
      <c r="CS49" s="69">
        <f t="shared" si="138"/>
        <v>0</v>
      </c>
      <c r="CT49" s="69">
        <f t="shared" si="138"/>
        <v>0</v>
      </c>
      <c r="CU49" s="69">
        <f t="shared" si="138"/>
        <v>0</v>
      </c>
      <c r="CV49" s="69">
        <f t="shared" si="138"/>
        <v>13800</v>
      </c>
      <c r="CW49" s="69">
        <f t="shared" si="138"/>
        <v>0</v>
      </c>
      <c r="CX49" s="69">
        <f t="shared" si="138"/>
        <v>0</v>
      </c>
      <c r="CY49" s="69">
        <f t="shared" si="138"/>
        <v>0</v>
      </c>
      <c r="CZ49" s="69">
        <f t="shared" si="138"/>
        <v>0</v>
      </c>
      <c r="DA49" s="69">
        <f t="shared" si="138"/>
        <v>0</v>
      </c>
      <c r="DB49" s="69">
        <f t="shared" si="138"/>
        <v>0</v>
      </c>
      <c r="DC49" s="69">
        <f t="shared" si="138"/>
        <v>15000</v>
      </c>
      <c r="DD49" s="69">
        <f t="shared" si="138"/>
        <v>0</v>
      </c>
      <c r="DE49" s="69">
        <f t="shared" si="138"/>
        <v>0</v>
      </c>
      <c r="DF49" s="69">
        <f t="shared" si="138"/>
        <v>0</v>
      </c>
      <c r="DG49" s="69">
        <f t="shared" si="138"/>
        <v>0</v>
      </c>
      <c r="DH49" s="69">
        <f t="shared" si="138"/>
        <v>13800</v>
      </c>
      <c r="DI49" s="69">
        <f t="shared" si="138"/>
        <v>0</v>
      </c>
      <c r="DJ49" s="69">
        <f t="shared" si="138"/>
        <v>0</v>
      </c>
      <c r="DK49" s="69">
        <f t="shared" si="138"/>
        <v>0</v>
      </c>
      <c r="DL49" s="69">
        <f t="shared" si="138"/>
        <v>0</v>
      </c>
      <c r="DM49" s="69">
        <f t="shared" si="138"/>
        <v>0</v>
      </c>
      <c r="DN49" s="69">
        <f t="shared" si="138"/>
        <v>0</v>
      </c>
      <c r="DO49" s="69">
        <f t="shared" si="138"/>
        <v>15000</v>
      </c>
      <c r="DP49" s="69">
        <f t="shared" si="138"/>
        <v>400</v>
      </c>
      <c r="DQ49" s="69">
        <f t="shared" si="138"/>
        <v>400</v>
      </c>
      <c r="DR49" s="69">
        <f t="shared" si="138"/>
        <v>400</v>
      </c>
      <c r="DS49" s="69">
        <f t="shared" si="138"/>
        <v>900</v>
      </c>
      <c r="DT49" s="69">
        <f t="shared" si="138"/>
        <v>900</v>
      </c>
      <c r="DU49" s="69">
        <f t="shared" si="138"/>
        <v>900</v>
      </c>
      <c r="DV49" s="69">
        <f t="shared" si="138"/>
        <v>900</v>
      </c>
      <c r="DW49" s="69">
        <f t="shared" si="138"/>
        <v>900</v>
      </c>
      <c r="DX49" s="69">
        <f t="shared" si="138"/>
        <v>900</v>
      </c>
      <c r="DY49" s="69">
        <f t="shared" si="138"/>
        <v>900</v>
      </c>
      <c r="DZ49" s="69">
        <f t="shared" si="138"/>
        <v>900</v>
      </c>
      <c r="EA49" s="69">
        <f t="shared" si="138"/>
        <v>900</v>
      </c>
      <c r="EB49" s="69">
        <f t="shared" si="138"/>
        <v>900</v>
      </c>
      <c r="EC49" s="69">
        <f t="shared" si="138"/>
        <v>900</v>
      </c>
      <c r="ED49" s="69">
        <f t="shared" si="138"/>
        <v>900</v>
      </c>
      <c r="EE49" s="69">
        <f t="shared" si="138"/>
        <v>900</v>
      </c>
      <c r="EF49" s="69">
        <f t="shared" si="138"/>
        <v>900</v>
      </c>
      <c r="EG49" s="69">
        <f t="shared" si="138"/>
        <v>900</v>
      </c>
      <c r="EH49" s="69">
        <f t="shared" si="138"/>
        <v>900</v>
      </c>
      <c r="EI49" s="69">
        <f t="shared" si="138"/>
        <v>900</v>
      </c>
      <c r="EJ49" s="69">
        <f t="shared" si="138"/>
        <v>900</v>
      </c>
      <c r="EK49" s="69">
        <f t="shared" si="138"/>
        <v>900</v>
      </c>
      <c r="EL49" s="69">
        <f t="shared" si="138"/>
        <v>900</v>
      </c>
      <c r="EM49" s="69">
        <f t="shared" si="138"/>
        <v>900</v>
      </c>
      <c r="EN49" s="69">
        <f t="shared" si="138"/>
        <v>900</v>
      </c>
      <c r="EO49" s="69">
        <f t="shared" si="138"/>
        <v>900</v>
      </c>
      <c r="EP49" s="69">
        <f t="shared" si="138"/>
        <v>900</v>
      </c>
      <c r="EQ49" s="69">
        <f t="shared" si="138"/>
        <v>900</v>
      </c>
      <c r="ER49" s="69">
        <f t="shared" si="138"/>
        <v>900</v>
      </c>
      <c r="ES49" s="69">
        <f t="shared" si="138"/>
        <v>900</v>
      </c>
      <c r="ET49" s="69">
        <f t="shared" si="138"/>
        <v>900</v>
      </c>
      <c r="EU49" s="69">
        <f t="shared" si="138"/>
        <v>900</v>
      </c>
      <c r="EV49" s="69">
        <f t="shared" si="138"/>
        <v>900</v>
      </c>
      <c r="EW49" s="69">
        <f t="shared" si="138"/>
        <v>900</v>
      </c>
      <c r="EX49" s="69">
        <f t="shared" si="138"/>
        <v>900</v>
      </c>
      <c r="EY49" s="69">
        <f t="shared" si="138"/>
        <v>900</v>
      </c>
      <c r="EZ49" s="69">
        <f t="shared" si="138"/>
        <v>19462.5</v>
      </c>
      <c r="FA49" s="69">
        <f t="shared" si="138"/>
        <v>19462.5</v>
      </c>
      <c r="FB49" s="69">
        <f t="shared" si="138"/>
        <v>19462.5</v>
      </c>
      <c r="FC49" s="69">
        <f t="shared" si="138"/>
        <v>23400</v>
      </c>
      <c r="FD49" s="69">
        <f t="shared" si="138"/>
        <v>37200</v>
      </c>
      <c r="FE49" s="69">
        <f t="shared" si="138"/>
        <v>23400</v>
      </c>
      <c r="FF49" s="69">
        <f t="shared" si="138"/>
        <v>23400</v>
      </c>
      <c r="FG49" s="69">
        <f t="shared" si="138"/>
        <v>23400</v>
      </c>
      <c r="FH49" s="69">
        <f t="shared" si="138"/>
        <v>23400</v>
      </c>
      <c r="FI49" s="69">
        <f t="shared" si="138"/>
        <v>23400</v>
      </c>
      <c r="FJ49" s="69">
        <f t="shared" si="138"/>
        <v>23400</v>
      </c>
      <c r="FK49" s="69">
        <f t="shared" si="138"/>
        <v>38400</v>
      </c>
      <c r="FL49" s="69">
        <f t="shared" si="138"/>
        <v>23400</v>
      </c>
      <c r="FM49" s="69">
        <f t="shared" si="138"/>
        <v>23400</v>
      </c>
      <c r="FN49" s="69">
        <f t="shared" si="138"/>
        <v>23400</v>
      </c>
      <c r="FO49" s="69">
        <f t="shared" si="138"/>
        <v>23400</v>
      </c>
      <c r="FP49" s="69">
        <f t="shared" si="138"/>
        <v>37200</v>
      </c>
      <c r="FQ49" s="69">
        <f t="shared" si="138"/>
        <v>23400</v>
      </c>
      <c r="FR49" s="69">
        <f t="shared" si="138"/>
        <v>23400</v>
      </c>
      <c r="FS49" s="69">
        <f t="shared" si="138"/>
        <v>23400</v>
      </c>
      <c r="FT49" s="69">
        <f t="shared" si="138"/>
        <v>23400</v>
      </c>
      <c r="FU49" s="69">
        <f t="shared" si="138"/>
        <v>23400</v>
      </c>
      <c r="FV49" s="69">
        <f t="shared" si="138"/>
        <v>23400</v>
      </c>
      <c r="FW49" s="69">
        <f t="shared" si="138"/>
        <v>38400</v>
      </c>
      <c r="FX49" s="69">
        <f t="shared" si="138"/>
        <v>23400</v>
      </c>
      <c r="FY49" s="69">
        <f t="shared" si="138"/>
        <v>23400</v>
      </c>
      <c r="FZ49" s="69">
        <f t="shared" si="138"/>
        <v>23400</v>
      </c>
      <c r="GA49" s="69">
        <f t="shared" si="138"/>
        <v>23400</v>
      </c>
      <c r="GB49" s="69">
        <f t="shared" si="138"/>
        <v>37200</v>
      </c>
      <c r="GC49" s="69">
        <f t="shared" si="138"/>
        <v>23400</v>
      </c>
      <c r="GD49" s="69">
        <f t="shared" si="138"/>
        <v>23400</v>
      </c>
      <c r="GE49" s="69">
        <f t="shared" si="138"/>
        <v>23400</v>
      </c>
      <c r="GF49" s="69">
        <f t="shared" si="138"/>
        <v>23400</v>
      </c>
      <c r="GG49" s="69">
        <f t="shared" si="138"/>
        <v>23400</v>
      </c>
      <c r="GH49" s="69">
        <f t="shared" si="138"/>
        <v>23400</v>
      </c>
      <c r="GI49" s="69">
        <f t="shared" si="138"/>
        <v>38400</v>
      </c>
      <c r="GJ49" s="69">
        <f t="shared" si="138"/>
        <v>21312.5</v>
      </c>
      <c r="GK49" s="69">
        <f t="shared" si="138"/>
        <v>21312.5</v>
      </c>
      <c r="GL49" s="69">
        <f t="shared" si="138"/>
        <v>21312.5</v>
      </c>
      <c r="GM49" s="69">
        <f t="shared" si="138"/>
        <v>25800</v>
      </c>
      <c r="GN49" s="69">
        <f t="shared" si="138"/>
        <v>25800</v>
      </c>
      <c r="GO49" s="69">
        <f t="shared" si="138"/>
        <v>25800</v>
      </c>
      <c r="GP49" s="69">
        <f t="shared" si="138"/>
        <v>25800</v>
      </c>
      <c r="GQ49" s="69">
        <f t="shared" si="138"/>
        <v>25800</v>
      </c>
      <c r="GR49" s="69">
        <f t="shared" si="138"/>
        <v>25800</v>
      </c>
      <c r="GS49" s="69">
        <f t="shared" si="138"/>
        <v>25800</v>
      </c>
      <c r="GT49" s="69">
        <f t="shared" si="138"/>
        <v>25800</v>
      </c>
      <c r="GU49" s="69">
        <f t="shared" si="138"/>
        <v>25800</v>
      </c>
      <c r="GV49" s="69">
        <f t="shared" si="138"/>
        <v>25800</v>
      </c>
      <c r="GW49" s="69">
        <f t="shared" si="138"/>
        <v>25800</v>
      </c>
      <c r="GX49" s="69">
        <f t="shared" si="138"/>
        <v>25800</v>
      </c>
      <c r="GY49" s="69">
        <f t="shared" si="138"/>
        <v>25800</v>
      </c>
      <c r="GZ49" s="69">
        <f t="shared" si="138"/>
        <v>25800</v>
      </c>
      <c r="HA49" s="69">
        <f t="shared" si="138"/>
        <v>25800</v>
      </c>
      <c r="HB49" s="69">
        <f t="shared" si="138"/>
        <v>25800</v>
      </c>
      <c r="HC49" s="69">
        <f t="shared" si="138"/>
        <v>25800</v>
      </c>
      <c r="HD49" s="69">
        <f t="shared" si="138"/>
        <v>25800</v>
      </c>
      <c r="HE49" s="69">
        <f t="shared" si="138"/>
        <v>25800</v>
      </c>
      <c r="HF49" s="69">
        <f t="shared" si="138"/>
        <v>25800</v>
      </c>
      <c r="HG49" s="69">
        <f t="shared" si="138"/>
        <v>25800</v>
      </c>
      <c r="HH49" s="69">
        <f t="shared" si="138"/>
        <v>25800</v>
      </c>
      <c r="HI49" s="69">
        <f t="shared" si="138"/>
        <v>25800</v>
      </c>
      <c r="HJ49" s="69">
        <f t="shared" si="138"/>
        <v>25800</v>
      </c>
      <c r="HK49" s="69">
        <f t="shared" si="138"/>
        <v>25800</v>
      </c>
      <c r="HL49" s="69">
        <f t="shared" si="138"/>
        <v>25800</v>
      </c>
      <c r="HM49" s="69">
        <f t="shared" si="138"/>
        <v>25800</v>
      </c>
      <c r="HN49" s="69">
        <f t="shared" si="138"/>
        <v>25800</v>
      </c>
      <c r="HO49" s="69">
        <f t="shared" si="138"/>
        <v>25800</v>
      </c>
      <c r="HP49" s="69">
        <f t="shared" si="138"/>
        <v>25800</v>
      </c>
      <c r="HQ49" s="69">
        <f t="shared" si="138"/>
        <v>25800</v>
      </c>
      <c r="HR49" s="69">
        <f t="shared" si="138"/>
        <v>25800</v>
      </c>
      <c r="HS49" s="69">
        <f t="shared" si="138"/>
        <v>25800</v>
      </c>
    </row>
    <row r="50">
      <c r="B50" s="69" t="s">
        <v>140</v>
      </c>
      <c r="D50" s="32"/>
      <c r="L50" s="69">
        <f t="shared" ref="L50:HS50" si="139">sumif($D$13:$D$45,$B50,L$13:L$45)</f>
        <v>1</v>
      </c>
      <c r="M50" s="69">
        <f t="shared" si="139"/>
        <v>1</v>
      </c>
      <c r="N50" s="69">
        <f t="shared" si="139"/>
        <v>1</v>
      </c>
      <c r="O50" s="69">
        <f t="shared" si="139"/>
        <v>1</v>
      </c>
      <c r="P50" s="69">
        <f t="shared" si="139"/>
        <v>1</v>
      </c>
      <c r="Q50" s="69">
        <f t="shared" si="139"/>
        <v>1</v>
      </c>
      <c r="R50" s="69">
        <f t="shared" si="139"/>
        <v>1</v>
      </c>
      <c r="S50" s="69">
        <f t="shared" si="139"/>
        <v>1</v>
      </c>
      <c r="T50" s="69">
        <f t="shared" si="139"/>
        <v>1</v>
      </c>
      <c r="U50" s="69">
        <f t="shared" si="139"/>
        <v>1</v>
      </c>
      <c r="V50" s="69">
        <f t="shared" si="139"/>
        <v>1</v>
      </c>
      <c r="W50" s="69">
        <f t="shared" si="139"/>
        <v>1</v>
      </c>
      <c r="X50" s="69">
        <f t="shared" si="139"/>
        <v>1</v>
      </c>
      <c r="Y50" s="69">
        <f t="shared" si="139"/>
        <v>1</v>
      </c>
      <c r="Z50" s="69">
        <f t="shared" si="139"/>
        <v>1</v>
      </c>
      <c r="AA50" s="69">
        <f t="shared" si="139"/>
        <v>1</v>
      </c>
      <c r="AB50" s="69">
        <f t="shared" si="139"/>
        <v>1</v>
      </c>
      <c r="AC50" s="69">
        <f t="shared" si="139"/>
        <v>1</v>
      </c>
      <c r="AD50" s="69">
        <f t="shared" si="139"/>
        <v>1</v>
      </c>
      <c r="AE50" s="69">
        <f t="shared" si="139"/>
        <v>1</v>
      </c>
      <c r="AF50" s="69">
        <f t="shared" si="139"/>
        <v>1</v>
      </c>
      <c r="AG50" s="69">
        <f t="shared" si="139"/>
        <v>1</v>
      </c>
      <c r="AH50" s="69">
        <f t="shared" si="139"/>
        <v>1</v>
      </c>
      <c r="AI50" s="69">
        <f t="shared" si="139"/>
        <v>1</v>
      </c>
      <c r="AJ50" s="69">
        <f t="shared" si="139"/>
        <v>1</v>
      </c>
      <c r="AK50" s="69">
        <f t="shared" si="139"/>
        <v>1</v>
      </c>
      <c r="AL50" s="69">
        <f t="shared" si="139"/>
        <v>1</v>
      </c>
      <c r="AM50" s="69">
        <f t="shared" si="139"/>
        <v>1</v>
      </c>
      <c r="AN50" s="69">
        <f t="shared" si="139"/>
        <v>1</v>
      </c>
      <c r="AO50" s="69">
        <f t="shared" si="139"/>
        <v>1</v>
      </c>
      <c r="AP50" s="69">
        <f t="shared" si="139"/>
        <v>1</v>
      </c>
      <c r="AQ50" s="69">
        <f t="shared" si="139"/>
        <v>1</v>
      </c>
      <c r="AR50" s="69">
        <f t="shared" si="139"/>
        <v>1</v>
      </c>
      <c r="AS50" s="69">
        <f t="shared" si="139"/>
        <v>1</v>
      </c>
      <c r="AT50" s="69">
        <f t="shared" si="139"/>
        <v>1</v>
      </c>
      <c r="AU50" s="69">
        <f t="shared" si="139"/>
        <v>1</v>
      </c>
      <c r="AV50" s="69">
        <f t="shared" si="139"/>
        <v>5000</v>
      </c>
      <c r="AW50" s="69">
        <f t="shared" si="139"/>
        <v>5000</v>
      </c>
      <c r="AX50" s="69">
        <f t="shared" si="139"/>
        <v>5000</v>
      </c>
      <c r="AY50" s="69">
        <f t="shared" si="139"/>
        <v>5000</v>
      </c>
      <c r="AZ50" s="69">
        <f t="shared" si="139"/>
        <v>5000</v>
      </c>
      <c r="BA50" s="69">
        <f t="shared" si="139"/>
        <v>5000</v>
      </c>
      <c r="BB50" s="69">
        <f t="shared" si="139"/>
        <v>5000</v>
      </c>
      <c r="BC50" s="69">
        <f t="shared" si="139"/>
        <v>5000</v>
      </c>
      <c r="BD50" s="69">
        <f t="shared" si="139"/>
        <v>5000</v>
      </c>
      <c r="BE50" s="69">
        <f t="shared" si="139"/>
        <v>5000</v>
      </c>
      <c r="BF50" s="69">
        <f t="shared" si="139"/>
        <v>5000</v>
      </c>
      <c r="BG50" s="69">
        <f t="shared" si="139"/>
        <v>5000</v>
      </c>
      <c r="BH50" s="69">
        <f t="shared" si="139"/>
        <v>5000</v>
      </c>
      <c r="BI50" s="69">
        <f t="shared" si="139"/>
        <v>5000</v>
      </c>
      <c r="BJ50" s="69">
        <f t="shared" si="139"/>
        <v>5000</v>
      </c>
      <c r="BK50" s="69">
        <f t="shared" si="139"/>
        <v>5000</v>
      </c>
      <c r="BL50" s="69">
        <f t="shared" si="139"/>
        <v>5000</v>
      </c>
      <c r="BM50" s="69">
        <f t="shared" si="139"/>
        <v>5000</v>
      </c>
      <c r="BN50" s="69">
        <f t="shared" si="139"/>
        <v>5000</v>
      </c>
      <c r="BO50" s="69">
        <f t="shared" si="139"/>
        <v>5000</v>
      </c>
      <c r="BP50" s="69">
        <f t="shared" si="139"/>
        <v>5000</v>
      </c>
      <c r="BQ50" s="69">
        <f t="shared" si="139"/>
        <v>5000</v>
      </c>
      <c r="BR50" s="69">
        <f t="shared" si="139"/>
        <v>5000</v>
      </c>
      <c r="BS50" s="69">
        <f t="shared" si="139"/>
        <v>5000</v>
      </c>
      <c r="BT50" s="69">
        <f t="shared" si="139"/>
        <v>5000</v>
      </c>
      <c r="BU50" s="69">
        <f t="shared" si="139"/>
        <v>5000</v>
      </c>
      <c r="BV50" s="69">
        <f t="shared" si="139"/>
        <v>5000</v>
      </c>
      <c r="BW50" s="69">
        <f t="shared" si="139"/>
        <v>5000</v>
      </c>
      <c r="BX50" s="69">
        <f t="shared" si="139"/>
        <v>5000</v>
      </c>
      <c r="BY50" s="69">
        <f t="shared" si="139"/>
        <v>5000</v>
      </c>
      <c r="BZ50" s="69">
        <f t="shared" si="139"/>
        <v>5000</v>
      </c>
      <c r="CA50" s="69">
        <f t="shared" si="139"/>
        <v>5000</v>
      </c>
      <c r="CB50" s="69">
        <f t="shared" si="139"/>
        <v>5000</v>
      </c>
      <c r="CC50" s="69">
        <f t="shared" si="139"/>
        <v>5000</v>
      </c>
      <c r="CD50" s="69">
        <f t="shared" si="139"/>
        <v>5000</v>
      </c>
      <c r="CE50" s="69">
        <f t="shared" si="139"/>
        <v>5000</v>
      </c>
      <c r="CF50" s="69">
        <f t="shared" si="139"/>
        <v>0</v>
      </c>
      <c r="CG50" s="69">
        <f t="shared" si="139"/>
        <v>0</v>
      </c>
      <c r="CH50" s="69">
        <f t="shared" si="139"/>
        <v>0</v>
      </c>
      <c r="CI50" s="69">
        <f t="shared" si="139"/>
        <v>0</v>
      </c>
      <c r="CJ50" s="69">
        <f t="shared" si="139"/>
        <v>0</v>
      </c>
      <c r="CK50" s="69">
        <f t="shared" si="139"/>
        <v>0</v>
      </c>
      <c r="CL50" s="69">
        <f t="shared" si="139"/>
        <v>0</v>
      </c>
      <c r="CM50" s="69">
        <f t="shared" si="139"/>
        <v>0</v>
      </c>
      <c r="CN50" s="69">
        <f t="shared" si="139"/>
        <v>0</v>
      </c>
      <c r="CO50" s="69">
        <f t="shared" si="139"/>
        <v>0</v>
      </c>
      <c r="CP50" s="69">
        <f t="shared" si="139"/>
        <v>0</v>
      </c>
      <c r="CQ50" s="69">
        <f t="shared" si="139"/>
        <v>0</v>
      </c>
      <c r="CR50" s="69">
        <f t="shared" si="139"/>
        <v>0</v>
      </c>
      <c r="CS50" s="69">
        <f t="shared" si="139"/>
        <v>0</v>
      </c>
      <c r="CT50" s="69">
        <f t="shared" si="139"/>
        <v>0</v>
      </c>
      <c r="CU50" s="69">
        <f t="shared" si="139"/>
        <v>0</v>
      </c>
      <c r="CV50" s="69">
        <f t="shared" si="139"/>
        <v>0</v>
      </c>
      <c r="CW50" s="69">
        <f t="shared" si="139"/>
        <v>0</v>
      </c>
      <c r="CX50" s="69">
        <f t="shared" si="139"/>
        <v>0</v>
      </c>
      <c r="CY50" s="69">
        <f t="shared" si="139"/>
        <v>0</v>
      </c>
      <c r="CZ50" s="69">
        <f t="shared" si="139"/>
        <v>0</v>
      </c>
      <c r="DA50" s="69">
        <f t="shared" si="139"/>
        <v>0</v>
      </c>
      <c r="DB50" s="69">
        <f t="shared" si="139"/>
        <v>0</v>
      </c>
      <c r="DC50" s="69">
        <f t="shared" si="139"/>
        <v>0</v>
      </c>
      <c r="DD50" s="69">
        <f t="shared" si="139"/>
        <v>0</v>
      </c>
      <c r="DE50" s="69">
        <f t="shared" si="139"/>
        <v>0</v>
      </c>
      <c r="DF50" s="69">
        <f t="shared" si="139"/>
        <v>0</v>
      </c>
      <c r="DG50" s="69">
        <f t="shared" si="139"/>
        <v>0</v>
      </c>
      <c r="DH50" s="69">
        <f t="shared" si="139"/>
        <v>0</v>
      </c>
      <c r="DI50" s="69">
        <f t="shared" si="139"/>
        <v>0</v>
      </c>
      <c r="DJ50" s="69">
        <f t="shared" si="139"/>
        <v>0</v>
      </c>
      <c r="DK50" s="69">
        <f t="shared" si="139"/>
        <v>0</v>
      </c>
      <c r="DL50" s="69">
        <f t="shared" si="139"/>
        <v>0</v>
      </c>
      <c r="DM50" s="69">
        <f t="shared" si="139"/>
        <v>0</v>
      </c>
      <c r="DN50" s="69">
        <f t="shared" si="139"/>
        <v>0</v>
      </c>
      <c r="DO50" s="69">
        <f t="shared" si="139"/>
        <v>0</v>
      </c>
      <c r="DP50" s="69">
        <f t="shared" si="139"/>
        <v>0</v>
      </c>
      <c r="DQ50" s="69">
        <f t="shared" si="139"/>
        <v>0</v>
      </c>
      <c r="DR50" s="69">
        <f t="shared" si="139"/>
        <v>0</v>
      </c>
      <c r="DS50" s="69">
        <f t="shared" si="139"/>
        <v>0</v>
      </c>
      <c r="DT50" s="69">
        <f t="shared" si="139"/>
        <v>0</v>
      </c>
      <c r="DU50" s="69">
        <f t="shared" si="139"/>
        <v>0</v>
      </c>
      <c r="DV50" s="69">
        <f t="shared" si="139"/>
        <v>0</v>
      </c>
      <c r="DW50" s="69">
        <f t="shared" si="139"/>
        <v>0</v>
      </c>
      <c r="DX50" s="69">
        <f t="shared" si="139"/>
        <v>0</v>
      </c>
      <c r="DY50" s="69">
        <f t="shared" si="139"/>
        <v>0</v>
      </c>
      <c r="DZ50" s="69">
        <f t="shared" si="139"/>
        <v>0</v>
      </c>
      <c r="EA50" s="69">
        <f t="shared" si="139"/>
        <v>0</v>
      </c>
      <c r="EB50" s="69">
        <f t="shared" si="139"/>
        <v>0</v>
      </c>
      <c r="EC50" s="69">
        <f t="shared" si="139"/>
        <v>0</v>
      </c>
      <c r="ED50" s="69">
        <f t="shared" si="139"/>
        <v>0</v>
      </c>
      <c r="EE50" s="69">
        <f t="shared" si="139"/>
        <v>0</v>
      </c>
      <c r="EF50" s="69">
        <f t="shared" si="139"/>
        <v>0</v>
      </c>
      <c r="EG50" s="69">
        <f t="shared" si="139"/>
        <v>0</v>
      </c>
      <c r="EH50" s="69">
        <f t="shared" si="139"/>
        <v>0</v>
      </c>
      <c r="EI50" s="69">
        <f t="shared" si="139"/>
        <v>0</v>
      </c>
      <c r="EJ50" s="69">
        <f t="shared" si="139"/>
        <v>0</v>
      </c>
      <c r="EK50" s="69">
        <f t="shared" si="139"/>
        <v>0</v>
      </c>
      <c r="EL50" s="69">
        <f t="shared" si="139"/>
        <v>0</v>
      </c>
      <c r="EM50" s="69">
        <f t="shared" si="139"/>
        <v>0</v>
      </c>
      <c r="EN50" s="69">
        <f t="shared" si="139"/>
        <v>0</v>
      </c>
      <c r="EO50" s="69">
        <f t="shared" si="139"/>
        <v>0</v>
      </c>
      <c r="EP50" s="69">
        <f t="shared" si="139"/>
        <v>0</v>
      </c>
      <c r="EQ50" s="69">
        <f t="shared" si="139"/>
        <v>0</v>
      </c>
      <c r="ER50" s="69">
        <f t="shared" si="139"/>
        <v>0</v>
      </c>
      <c r="ES50" s="69">
        <f t="shared" si="139"/>
        <v>0</v>
      </c>
      <c r="ET50" s="69">
        <f t="shared" si="139"/>
        <v>0</v>
      </c>
      <c r="EU50" s="69">
        <f t="shared" si="139"/>
        <v>0</v>
      </c>
      <c r="EV50" s="69">
        <f t="shared" si="139"/>
        <v>0</v>
      </c>
      <c r="EW50" s="69">
        <f t="shared" si="139"/>
        <v>0</v>
      </c>
      <c r="EX50" s="69">
        <f t="shared" si="139"/>
        <v>0</v>
      </c>
      <c r="EY50" s="69">
        <f t="shared" si="139"/>
        <v>0</v>
      </c>
      <c r="EZ50" s="69">
        <f t="shared" si="139"/>
        <v>5000</v>
      </c>
      <c r="FA50" s="69">
        <f t="shared" si="139"/>
        <v>5000</v>
      </c>
      <c r="FB50" s="69">
        <f t="shared" si="139"/>
        <v>5000</v>
      </c>
      <c r="FC50" s="69">
        <f t="shared" si="139"/>
        <v>5000</v>
      </c>
      <c r="FD50" s="69">
        <f t="shared" si="139"/>
        <v>5000</v>
      </c>
      <c r="FE50" s="69">
        <f t="shared" si="139"/>
        <v>5000</v>
      </c>
      <c r="FF50" s="69">
        <f t="shared" si="139"/>
        <v>5000</v>
      </c>
      <c r="FG50" s="69">
        <f t="shared" si="139"/>
        <v>5000</v>
      </c>
      <c r="FH50" s="69">
        <f t="shared" si="139"/>
        <v>5000</v>
      </c>
      <c r="FI50" s="69">
        <f t="shared" si="139"/>
        <v>5000</v>
      </c>
      <c r="FJ50" s="69">
        <f t="shared" si="139"/>
        <v>5000</v>
      </c>
      <c r="FK50" s="69">
        <f t="shared" si="139"/>
        <v>5000</v>
      </c>
      <c r="FL50" s="69">
        <f t="shared" si="139"/>
        <v>5000</v>
      </c>
      <c r="FM50" s="69">
        <f t="shared" si="139"/>
        <v>5000</v>
      </c>
      <c r="FN50" s="69">
        <f t="shared" si="139"/>
        <v>5000</v>
      </c>
      <c r="FO50" s="69">
        <f t="shared" si="139"/>
        <v>5000</v>
      </c>
      <c r="FP50" s="69">
        <f t="shared" si="139"/>
        <v>5000</v>
      </c>
      <c r="FQ50" s="69">
        <f t="shared" si="139"/>
        <v>5000</v>
      </c>
      <c r="FR50" s="69">
        <f t="shared" si="139"/>
        <v>5000</v>
      </c>
      <c r="FS50" s="69">
        <f t="shared" si="139"/>
        <v>5000</v>
      </c>
      <c r="FT50" s="69">
        <f t="shared" si="139"/>
        <v>5000</v>
      </c>
      <c r="FU50" s="69">
        <f t="shared" si="139"/>
        <v>5000</v>
      </c>
      <c r="FV50" s="69">
        <f t="shared" si="139"/>
        <v>5000</v>
      </c>
      <c r="FW50" s="69">
        <f t="shared" si="139"/>
        <v>5000</v>
      </c>
      <c r="FX50" s="69">
        <f t="shared" si="139"/>
        <v>5000</v>
      </c>
      <c r="FY50" s="69">
        <f t="shared" si="139"/>
        <v>5000</v>
      </c>
      <c r="FZ50" s="69">
        <f t="shared" si="139"/>
        <v>5000</v>
      </c>
      <c r="GA50" s="69">
        <f t="shared" si="139"/>
        <v>5000</v>
      </c>
      <c r="GB50" s="69">
        <f t="shared" si="139"/>
        <v>5000</v>
      </c>
      <c r="GC50" s="69">
        <f t="shared" si="139"/>
        <v>5000</v>
      </c>
      <c r="GD50" s="69">
        <f t="shared" si="139"/>
        <v>5000</v>
      </c>
      <c r="GE50" s="69">
        <f t="shared" si="139"/>
        <v>5000</v>
      </c>
      <c r="GF50" s="69">
        <f t="shared" si="139"/>
        <v>5000</v>
      </c>
      <c r="GG50" s="69">
        <f t="shared" si="139"/>
        <v>5000</v>
      </c>
      <c r="GH50" s="69">
        <f t="shared" si="139"/>
        <v>5000</v>
      </c>
      <c r="GI50" s="69">
        <f t="shared" si="139"/>
        <v>5000</v>
      </c>
      <c r="GJ50" s="69">
        <f t="shared" si="139"/>
        <v>5000</v>
      </c>
      <c r="GK50" s="69">
        <f t="shared" si="139"/>
        <v>5000</v>
      </c>
      <c r="GL50" s="69">
        <f t="shared" si="139"/>
        <v>5000</v>
      </c>
      <c r="GM50" s="69">
        <f t="shared" si="139"/>
        <v>5000</v>
      </c>
      <c r="GN50" s="69">
        <f t="shared" si="139"/>
        <v>5000</v>
      </c>
      <c r="GO50" s="69">
        <f t="shared" si="139"/>
        <v>5000</v>
      </c>
      <c r="GP50" s="69">
        <f t="shared" si="139"/>
        <v>5000</v>
      </c>
      <c r="GQ50" s="69">
        <f t="shared" si="139"/>
        <v>5000</v>
      </c>
      <c r="GR50" s="69">
        <f t="shared" si="139"/>
        <v>5000</v>
      </c>
      <c r="GS50" s="69">
        <f t="shared" si="139"/>
        <v>5000</v>
      </c>
      <c r="GT50" s="69">
        <f t="shared" si="139"/>
        <v>5000</v>
      </c>
      <c r="GU50" s="69">
        <f t="shared" si="139"/>
        <v>5000</v>
      </c>
      <c r="GV50" s="69">
        <f t="shared" si="139"/>
        <v>5000</v>
      </c>
      <c r="GW50" s="69">
        <f t="shared" si="139"/>
        <v>5000</v>
      </c>
      <c r="GX50" s="69">
        <f t="shared" si="139"/>
        <v>5000</v>
      </c>
      <c r="GY50" s="69">
        <f t="shared" si="139"/>
        <v>5000</v>
      </c>
      <c r="GZ50" s="69">
        <f t="shared" si="139"/>
        <v>5000</v>
      </c>
      <c r="HA50" s="69">
        <f t="shared" si="139"/>
        <v>5000</v>
      </c>
      <c r="HB50" s="69">
        <f t="shared" si="139"/>
        <v>5000</v>
      </c>
      <c r="HC50" s="69">
        <f t="shared" si="139"/>
        <v>5000</v>
      </c>
      <c r="HD50" s="69">
        <f t="shared" si="139"/>
        <v>5000</v>
      </c>
      <c r="HE50" s="69">
        <f t="shared" si="139"/>
        <v>5000</v>
      </c>
      <c r="HF50" s="69">
        <f t="shared" si="139"/>
        <v>5000</v>
      </c>
      <c r="HG50" s="69">
        <f t="shared" si="139"/>
        <v>5000</v>
      </c>
      <c r="HH50" s="69">
        <f t="shared" si="139"/>
        <v>5000</v>
      </c>
      <c r="HI50" s="69">
        <f t="shared" si="139"/>
        <v>5000</v>
      </c>
      <c r="HJ50" s="69">
        <f t="shared" si="139"/>
        <v>5000</v>
      </c>
      <c r="HK50" s="69">
        <f t="shared" si="139"/>
        <v>5000</v>
      </c>
      <c r="HL50" s="69">
        <f t="shared" si="139"/>
        <v>5000</v>
      </c>
      <c r="HM50" s="69">
        <f t="shared" si="139"/>
        <v>5000</v>
      </c>
      <c r="HN50" s="69">
        <f t="shared" si="139"/>
        <v>5000</v>
      </c>
      <c r="HO50" s="69">
        <f t="shared" si="139"/>
        <v>5000</v>
      </c>
      <c r="HP50" s="69">
        <f t="shared" si="139"/>
        <v>5000</v>
      </c>
      <c r="HQ50" s="69">
        <f t="shared" si="139"/>
        <v>5000</v>
      </c>
      <c r="HR50" s="69">
        <f t="shared" si="139"/>
        <v>5000</v>
      </c>
      <c r="HS50" s="69">
        <f t="shared" si="139"/>
        <v>5000</v>
      </c>
    </row>
    <row r="51">
      <c r="B51" s="69" t="s">
        <v>147</v>
      </c>
      <c r="D51" s="32"/>
      <c r="L51" s="69">
        <f t="shared" ref="L51:HS51" si="140">sumif($D$13:$D$45,$B51,L$13:L$45)</f>
        <v>1</v>
      </c>
      <c r="M51" s="69">
        <f t="shared" si="140"/>
        <v>1</v>
      </c>
      <c r="N51" s="69">
        <f t="shared" si="140"/>
        <v>1</v>
      </c>
      <c r="O51" s="69">
        <f t="shared" si="140"/>
        <v>1</v>
      </c>
      <c r="P51" s="69">
        <f t="shared" si="140"/>
        <v>1</v>
      </c>
      <c r="Q51" s="69">
        <f t="shared" si="140"/>
        <v>1</v>
      </c>
      <c r="R51" s="69">
        <f t="shared" si="140"/>
        <v>1</v>
      </c>
      <c r="S51" s="69">
        <f t="shared" si="140"/>
        <v>1</v>
      </c>
      <c r="T51" s="69">
        <f t="shared" si="140"/>
        <v>1</v>
      </c>
      <c r="U51" s="69">
        <f t="shared" si="140"/>
        <v>1</v>
      </c>
      <c r="V51" s="69">
        <f t="shared" si="140"/>
        <v>1</v>
      </c>
      <c r="W51" s="69">
        <f t="shared" si="140"/>
        <v>1</v>
      </c>
      <c r="X51" s="69">
        <f t="shared" si="140"/>
        <v>1</v>
      </c>
      <c r="Y51" s="69">
        <f t="shared" si="140"/>
        <v>1</v>
      </c>
      <c r="Z51" s="69">
        <f t="shared" si="140"/>
        <v>1</v>
      </c>
      <c r="AA51" s="69">
        <f t="shared" si="140"/>
        <v>1</v>
      </c>
      <c r="AB51" s="69">
        <f t="shared" si="140"/>
        <v>1</v>
      </c>
      <c r="AC51" s="69">
        <f t="shared" si="140"/>
        <v>1</v>
      </c>
      <c r="AD51" s="69">
        <f t="shared" si="140"/>
        <v>1</v>
      </c>
      <c r="AE51" s="69">
        <f t="shared" si="140"/>
        <v>1</v>
      </c>
      <c r="AF51" s="69">
        <f t="shared" si="140"/>
        <v>1</v>
      </c>
      <c r="AG51" s="69">
        <f t="shared" si="140"/>
        <v>1</v>
      </c>
      <c r="AH51" s="69">
        <f t="shared" si="140"/>
        <v>1</v>
      </c>
      <c r="AI51" s="69">
        <f t="shared" si="140"/>
        <v>1</v>
      </c>
      <c r="AJ51" s="69">
        <f t="shared" si="140"/>
        <v>1</v>
      </c>
      <c r="AK51" s="69">
        <f t="shared" si="140"/>
        <v>1</v>
      </c>
      <c r="AL51" s="69">
        <f t="shared" si="140"/>
        <v>1</v>
      </c>
      <c r="AM51" s="69">
        <f t="shared" si="140"/>
        <v>1</v>
      </c>
      <c r="AN51" s="69">
        <f t="shared" si="140"/>
        <v>1</v>
      </c>
      <c r="AO51" s="69">
        <f t="shared" si="140"/>
        <v>1</v>
      </c>
      <c r="AP51" s="69">
        <f t="shared" si="140"/>
        <v>1</v>
      </c>
      <c r="AQ51" s="69">
        <f t="shared" si="140"/>
        <v>1</v>
      </c>
      <c r="AR51" s="69">
        <f t="shared" si="140"/>
        <v>1</v>
      </c>
      <c r="AS51" s="69">
        <f t="shared" si="140"/>
        <v>1</v>
      </c>
      <c r="AT51" s="69">
        <f t="shared" si="140"/>
        <v>1</v>
      </c>
      <c r="AU51" s="69">
        <f t="shared" si="140"/>
        <v>1</v>
      </c>
      <c r="AV51" s="69">
        <f t="shared" si="140"/>
        <v>5000</v>
      </c>
      <c r="AW51" s="69">
        <f t="shared" si="140"/>
        <v>5000</v>
      </c>
      <c r="AX51" s="69">
        <f t="shared" si="140"/>
        <v>5000</v>
      </c>
      <c r="AY51" s="69">
        <f t="shared" si="140"/>
        <v>5000</v>
      </c>
      <c r="AZ51" s="69">
        <f t="shared" si="140"/>
        <v>5000</v>
      </c>
      <c r="BA51" s="69">
        <f t="shared" si="140"/>
        <v>5000</v>
      </c>
      <c r="BB51" s="69">
        <f t="shared" si="140"/>
        <v>5000</v>
      </c>
      <c r="BC51" s="69">
        <f t="shared" si="140"/>
        <v>5000</v>
      </c>
      <c r="BD51" s="69">
        <f t="shared" si="140"/>
        <v>5000</v>
      </c>
      <c r="BE51" s="69">
        <f t="shared" si="140"/>
        <v>5000</v>
      </c>
      <c r="BF51" s="69">
        <f t="shared" si="140"/>
        <v>5000</v>
      </c>
      <c r="BG51" s="69">
        <f t="shared" si="140"/>
        <v>5000</v>
      </c>
      <c r="BH51" s="69">
        <f t="shared" si="140"/>
        <v>5000</v>
      </c>
      <c r="BI51" s="69">
        <f t="shared" si="140"/>
        <v>5000</v>
      </c>
      <c r="BJ51" s="69">
        <f t="shared" si="140"/>
        <v>5000</v>
      </c>
      <c r="BK51" s="69">
        <f t="shared" si="140"/>
        <v>5000</v>
      </c>
      <c r="BL51" s="69">
        <f t="shared" si="140"/>
        <v>5000</v>
      </c>
      <c r="BM51" s="69">
        <f t="shared" si="140"/>
        <v>5000</v>
      </c>
      <c r="BN51" s="69">
        <f t="shared" si="140"/>
        <v>5000</v>
      </c>
      <c r="BO51" s="69">
        <f t="shared" si="140"/>
        <v>5000</v>
      </c>
      <c r="BP51" s="69">
        <f t="shared" si="140"/>
        <v>5000</v>
      </c>
      <c r="BQ51" s="69">
        <f t="shared" si="140"/>
        <v>5000</v>
      </c>
      <c r="BR51" s="69">
        <f t="shared" si="140"/>
        <v>5000</v>
      </c>
      <c r="BS51" s="69">
        <f t="shared" si="140"/>
        <v>5000</v>
      </c>
      <c r="BT51" s="69">
        <f t="shared" si="140"/>
        <v>5000</v>
      </c>
      <c r="BU51" s="69">
        <f t="shared" si="140"/>
        <v>5000</v>
      </c>
      <c r="BV51" s="69">
        <f t="shared" si="140"/>
        <v>5000</v>
      </c>
      <c r="BW51" s="69">
        <f t="shared" si="140"/>
        <v>5000</v>
      </c>
      <c r="BX51" s="69">
        <f t="shared" si="140"/>
        <v>5000</v>
      </c>
      <c r="BY51" s="69">
        <f t="shared" si="140"/>
        <v>5000</v>
      </c>
      <c r="BZ51" s="69">
        <f t="shared" si="140"/>
        <v>5000</v>
      </c>
      <c r="CA51" s="69">
        <f t="shared" si="140"/>
        <v>5000</v>
      </c>
      <c r="CB51" s="69">
        <f t="shared" si="140"/>
        <v>5000</v>
      </c>
      <c r="CC51" s="69">
        <f t="shared" si="140"/>
        <v>5000</v>
      </c>
      <c r="CD51" s="69">
        <f t="shared" si="140"/>
        <v>5000</v>
      </c>
      <c r="CE51" s="69">
        <f t="shared" si="140"/>
        <v>5000</v>
      </c>
      <c r="CF51" s="69">
        <f t="shared" si="140"/>
        <v>0</v>
      </c>
      <c r="CG51" s="69">
        <f t="shared" si="140"/>
        <v>0</v>
      </c>
      <c r="CH51" s="69">
        <f t="shared" si="140"/>
        <v>0</v>
      </c>
      <c r="CI51" s="69">
        <f t="shared" si="140"/>
        <v>0</v>
      </c>
      <c r="CJ51" s="69">
        <f t="shared" si="140"/>
        <v>0</v>
      </c>
      <c r="CK51" s="69">
        <f t="shared" si="140"/>
        <v>0</v>
      </c>
      <c r="CL51" s="69">
        <f t="shared" si="140"/>
        <v>0</v>
      </c>
      <c r="CM51" s="69">
        <f t="shared" si="140"/>
        <v>0</v>
      </c>
      <c r="CN51" s="69">
        <f t="shared" si="140"/>
        <v>0</v>
      </c>
      <c r="CO51" s="69">
        <f t="shared" si="140"/>
        <v>0</v>
      </c>
      <c r="CP51" s="69">
        <f t="shared" si="140"/>
        <v>0</v>
      </c>
      <c r="CQ51" s="69">
        <f t="shared" si="140"/>
        <v>0</v>
      </c>
      <c r="CR51" s="69">
        <f t="shared" si="140"/>
        <v>0</v>
      </c>
      <c r="CS51" s="69">
        <f t="shared" si="140"/>
        <v>0</v>
      </c>
      <c r="CT51" s="69">
        <f t="shared" si="140"/>
        <v>0</v>
      </c>
      <c r="CU51" s="69">
        <f t="shared" si="140"/>
        <v>0</v>
      </c>
      <c r="CV51" s="69">
        <f t="shared" si="140"/>
        <v>0</v>
      </c>
      <c r="CW51" s="69">
        <f t="shared" si="140"/>
        <v>0</v>
      </c>
      <c r="CX51" s="69">
        <f t="shared" si="140"/>
        <v>0</v>
      </c>
      <c r="CY51" s="69">
        <f t="shared" si="140"/>
        <v>0</v>
      </c>
      <c r="CZ51" s="69">
        <f t="shared" si="140"/>
        <v>0</v>
      </c>
      <c r="DA51" s="69">
        <f t="shared" si="140"/>
        <v>0</v>
      </c>
      <c r="DB51" s="69">
        <f t="shared" si="140"/>
        <v>0</v>
      </c>
      <c r="DC51" s="69">
        <f t="shared" si="140"/>
        <v>0</v>
      </c>
      <c r="DD51" s="69">
        <f t="shared" si="140"/>
        <v>0</v>
      </c>
      <c r="DE51" s="69">
        <f t="shared" si="140"/>
        <v>0</v>
      </c>
      <c r="DF51" s="69">
        <f t="shared" si="140"/>
        <v>0</v>
      </c>
      <c r="DG51" s="69">
        <f t="shared" si="140"/>
        <v>0</v>
      </c>
      <c r="DH51" s="69">
        <f t="shared" si="140"/>
        <v>0</v>
      </c>
      <c r="DI51" s="69">
        <f t="shared" si="140"/>
        <v>0</v>
      </c>
      <c r="DJ51" s="69">
        <f t="shared" si="140"/>
        <v>0</v>
      </c>
      <c r="DK51" s="69">
        <f t="shared" si="140"/>
        <v>0</v>
      </c>
      <c r="DL51" s="69">
        <f t="shared" si="140"/>
        <v>0</v>
      </c>
      <c r="DM51" s="69">
        <f t="shared" si="140"/>
        <v>0</v>
      </c>
      <c r="DN51" s="69">
        <f t="shared" si="140"/>
        <v>0</v>
      </c>
      <c r="DO51" s="69">
        <f t="shared" si="140"/>
        <v>0</v>
      </c>
      <c r="DP51" s="69">
        <f t="shared" si="140"/>
        <v>0</v>
      </c>
      <c r="DQ51" s="69">
        <f t="shared" si="140"/>
        <v>0</v>
      </c>
      <c r="DR51" s="69">
        <f t="shared" si="140"/>
        <v>0</v>
      </c>
      <c r="DS51" s="69">
        <f t="shared" si="140"/>
        <v>0</v>
      </c>
      <c r="DT51" s="69">
        <f t="shared" si="140"/>
        <v>0</v>
      </c>
      <c r="DU51" s="69">
        <f t="shared" si="140"/>
        <v>0</v>
      </c>
      <c r="DV51" s="69">
        <f t="shared" si="140"/>
        <v>0</v>
      </c>
      <c r="DW51" s="69">
        <f t="shared" si="140"/>
        <v>0</v>
      </c>
      <c r="DX51" s="69">
        <f t="shared" si="140"/>
        <v>0</v>
      </c>
      <c r="DY51" s="69">
        <f t="shared" si="140"/>
        <v>0</v>
      </c>
      <c r="DZ51" s="69">
        <f t="shared" si="140"/>
        <v>0</v>
      </c>
      <c r="EA51" s="69">
        <f t="shared" si="140"/>
        <v>0</v>
      </c>
      <c r="EB51" s="69">
        <f t="shared" si="140"/>
        <v>0</v>
      </c>
      <c r="EC51" s="69">
        <f t="shared" si="140"/>
        <v>0</v>
      </c>
      <c r="ED51" s="69">
        <f t="shared" si="140"/>
        <v>0</v>
      </c>
      <c r="EE51" s="69">
        <f t="shared" si="140"/>
        <v>0</v>
      </c>
      <c r="EF51" s="69">
        <f t="shared" si="140"/>
        <v>0</v>
      </c>
      <c r="EG51" s="69">
        <f t="shared" si="140"/>
        <v>0</v>
      </c>
      <c r="EH51" s="69">
        <f t="shared" si="140"/>
        <v>0</v>
      </c>
      <c r="EI51" s="69">
        <f t="shared" si="140"/>
        <v>0</v>
      </c>
      <c r="EJ51" s="69">
        <f t="shared" si="140"/>
        <v>0</v>
      </c>
      <c r="EK51" s="69">
        <f t="shared" si="140"/>
        <v>0</v>
      </c>
      <c r="EL51" s="69">
        <f t="shared" si="140"/>
        <v>0</v>
      </c>
      <c r="EM51" s="69">
        <f t="shared" si="140"/>
        <v>0</v>
      </c>
      <c r="EN51" s="69">
        <f t="shared" si="140"/>
        <v>0</v>
      </c>
      <c r="EO51" s="69">
        <f t="shared" si="140"/>
        <v>0</v>
      </c>
      <c r="EP51" s="69">
        <f t="shared" si="140"/>
        <v>0</v>
      </c>
      <c r="EQ51" s="69">
        <f t="shared" si="140"/>
        <v>0</v>
      </c>
      <c r="ER51" s="69">
        <f t="shared" si="140"/>
        <v>0</v>
      </c>
      <c r="ES51" s="69">
        <f t="shared" si="140"/>
        <v>0</v>
      </c>
      <c r="ET51" s="69">
        <f t="shared" si="140"/>
        <v>0</v>
      </c>
      <c r="EU51" s="69">
        <f t="shared" si="140"/>
        <v>0</v>
      </c>
      <c r="EV51" s="69">
        <f t="shared" si="140"/>
        <v>0</v>
      </c>
      <c r="EW51" s="69">
        <f t="shared" si="140"/>
        <v>0</v>
      </c>
      <c r="EX51" s="69">
        <f t="shared" si="140"/>
        <v>0</v>
      </c>
      <c r="EY51" s="69">
        <f t="shared" si="140"/>
        <v>0</v>
      </c>
      <c r="EZ51" s="69">
        <f t="shared" si="140"/>
        <v>5000</v>
      </c>
      <c r="FA51" s="69">
        <f t="shared" si="140"/>
        <v>5000</v>
      </c>
      <c r="FB51" s="69">
        <f t="shared" si="140"/>
        <v>5000</v>
      </c>
      <c r="FC51" s="69">
        <f t="shared" si="140"/>
        <v>5000</v>
      </c>
      <c r="FD51" s="69">
        <f t="shared" si="140"/>
        <v>5000</v>
      </c>
      <c r="FE51" s="69">
        <f t="shared" si="140"/>
        <v>5000</v>
      </c>
      <c r="FF51" s="69">
        <f t="shared" si="140"/>
        <v>5000</v>
      </c>
      <c r="FG51" s="69">
        <f t="shared" si="140"/>
        <v>5000</v>
      </c>
      <c r="FH51" s="69">
        <f t="shared" si="140"/>
        <v>5000</v>
      </c>
      <c r="FI51" s="69">
        <f t="shared" si="140"/>
        <v>5000</v>
      </c>
      <c r="FJ51" s="69">
        <f t="shared" si="140"/>
        <v>5000</v>
      </c>
      <c r="FK51" s="69">
        <f t="shared" si="140"/>
        <v>5000</v>
      </c>
      <c r="FL51" s="69">
        <f t="shared" si="140"/>
        <v>5000</v>
      </c>
      <c r="FM51" s="69">
        <f t="shared" si="140"/>
        <v>5000</v>
      </c>
      <c r="FN51" s="69">
        <f t="shared" si="140"/>
        <v>5000</v>
      </c>
      <c r="FO51" s="69">
        <f t="shared" si="140"/>
        <v>5000</v>
      </c>
      <c r="FP51" s="69">
        <f t="shared" si="140"/>
        <v>5000</v>
      </c>
      <c r="FQ51" s="69">
        <f t="shared" si="140"/>
        <v>5000</v>
      </c>
      <c r="FR51" s="69">
        <f t="shared" si="140"/>
        <v>5000</v>
      </c>
      <c r="FS51" s="69">
        <f t="shared" si="140"/>
        <v>5000</v>
      </c>
      <c r="FT51" s="69">
        <f t="shared" si="140"/>
        <v>5000</v>
      </c>
      <c r="FU51" s="69">
        <f t="shared" si="140"/>
        <v>5000</v>
      </c>
      <c r="FV51" s="69">
        <f t="shared" si="140"/>
        <v>5000</v>
      </c>
      <c r="FW51" s="69">
        <f t="shared" si="140"/>
        <v>5000</v>
      </c>
      <c r="FX51" s="69">
        <f t="shared" si="140"/>
        <v>5000</v>
      </c>
      <c r="FY51" s="69">
        <f t="shared" si="140"/>
        <v>5000</v>
      </c>
      <c r="FZ51" s="69">
        <f t="shared" si="140"/>
        <v>5000</v>
      </c>
      <c r="GA51" s="69">
        <f t="shared" si="140"/>
        <v>5000</v>
      </c>
      <c r="GB51" s="69">
        <f t="shared" si="140"/>
        <v>5000</v>
      </c>
      <c r="GC51" s="69">
        <f t="shared" si="140"/>
        <v>5000</v>
      </c>
      <c r="GD51" s="69">
        <f t="shared" si="140"/>
        <v>5000</v>
      </c>
      <c r="GE51" s="69">
        <f t="shared" si="140"/>
        <v>5000</v>
      </c>
      <c r="GF51" s="69">
        <f t="shared" si="140"/>
        <v>5000</v>
      </c>
      <c r="GG51" s="69">
        <f t="shared" si="140"/>
        <v>5000</v>
      </c>
      <c r="GH51" s="69">
        <f t="shared" si="140"/>
        <v>5000</v>
      </c>
      <c r="GI51" s="69">
        <f t="shared" si="140"/>
        <v>5000</v>
      </c>
      <c r="GJ51" s="69">
        <f t="shared" si="140"/>
        <v>5000</v>
      </c>
      <c r="GK51" s="69">
        <f t="shared" si="140"/>
        <v>5000</v>
      </c>
      <c r="GL51" s="69">
        <f t="shared" si="140"/>
        <v>5000</v>
      </c>
      <c r="GM51" s="69">
        <f t="shared" si="140"/>
        <v>5000</v>
      </c>
      <c r="GN51" s="69">
        <f t="shared" si="140"/>
        <v>5000</v>
      </c>
      <c r="GO51" s="69">
        <f t="shared" si="140"/>
        <v>5000</v>
      </c>
      <c r="GP51" s="69">
        <f t="shared" si="140"/>
        <v>5000</v>
      </c>
      <c r="GQ51" s="69">
        <f t="shared" si="140"/>
        <v>5000</v>
      </c>
      <c r="GR51" s="69">
        <f t="shared" si="140"/>
        <v>5000</v>
      </c>
      <c r="GS51" s="69">
        <f t="shared" si="140"/>
        <v>5000</v>
      </c>
      <c r="GT51" s="69">
        <f t="shared" si="140"/>
        <v>5000</v>
      </c>
      <c r="GU51" s="69">
        <f t="shared" si="140"/>
        <v>5000</v>
      </c>
      <c r="GV51" s="69">
        <f t="shared" si="140"/>
        <v>5000</v>
      </c>
      <c r="GW51" s="69">
        <f t="shared" si="140"/>
        <v>5000</v>
      </c>
      <c r="GX51" s="69">
        <f t="shared" si="140"/>
        <v>5000</v>
      </c>
      <c r="GY51" s="69">
        <f t="shared" si="140"/>
        <v>5000</v>
      </c>
      <c r="GZ51" s="69">
        <f t="shared" si="140"/>
        <v>5000</v>
      </c>
      <c r="HA51" s="69">
        <f t="shared" si="140"/>
        <v>5000</v>
      </c>
      <c r="HB51" s="69">
        <f t="shared" si="140"/>
        <v>5000</v>
      </c>
      <c r="HC51" s="69">
        <f t="shared" si="140"/>
        <v>5000</v>
      </c>
      <c r="HD51" s="69">
        <f t="shared" si="140"/>
        <v>5000</v>
      </c>
      <c r="HE51" s="69">
        <f t="shared" si="140"/>
        <v>5000</v>
      </c>
      <c r="HF51" s="69">
        <f t="shared" si="140"/>
        <v>5000</v>
      </c>
      <c r="HG51" s="69">
        <f t="shared" si="140"/>
        <v>5000</v>
      </c>
      <c r="HH51" s="69">
        <f t="shared" si="140"/>
        <v>5000</v>
      </c>
      <c r="HI51" s="69">
        <f t="shared" si="140"/>
        <v>5000</v>
      </c>
      <c r="HJ51" s="69">
        <f t="shared" si="140"/>
        <v>5000</v>
      </c>
      <c r="HK51" s="69">
        <f t="shared" si="140"/>
        <v>5000</v>
      </c>
      <c r="HL51" s="69">
        <f t="shared" si="140"/>
        <v>5000</v>
      </c>
      <c r="HM51" s="69">
        <f t="shared" si="140"/>
        <v>5000</v>
      </c>
      <c r="HN51" s="69">
        <f t="shared" si="140"/>
        <v>5000</v>
      </c>
      <c r="HO51" s="69">
        <f t="shared" si="140"/>
        <v>5000</v>
      </c>
      <c r="HP51" s="69">
        <f t="shared" si="140"/>
        <v>5000</v>
      </c>
      <c r="HQ51" s="69">
        <f t="shared" si="140"/>
        <v>5000</v>
      </c>
      <c r="HR51" s="69">
        <f t="shared" si="140"/>
        <v>5000</v>
      </c>
      <c r="HS51" s="69">
        <f t="shared" si="140"/>
        <v>5000</v>
      </c>
    </row>
    <row r="52">
      <c r="B52" s="69" t="s">
        <v>144</v>
      </c>
      <c r="D52" s="32"/>
      <c r="L52" s="69">
        <f t="shared" ref="L52:HS52" si="141">sumif($D$13:$D$45,$B52,L$13:L$45)</f>
        <v>1</v>
      </c>
      <c r="M52" s="69">
        <f t="shared" si="141"/>
        <v>1</v>
      </c>
      <c r="N52" s="69">
        <f t="shared" si="141"/>
        <v>1</v>
      </c>
      <c r="O52" s="69">
        <f t="shared" si="141"/>
        <v>1</v>
      </c>
      <c r="P52" s="69">
        <f t="shared" si="141"/>
        <v>1</v>
      </c>
      <c r="Q52" s="69">
        <f t="shared" si="141"/>
        <v>1</v>
      </c>
      <c r="R52" s="69">
        <f t="shared" si="141"/>
        <v>1</v>
      </c>
      <c r="S52" s="69">
        <f t="shared" si="141"/>
        <v>1</v>
      </c>
      <c r="T52" s="69">
        <f t="shared" si="141"/>
        <v>1</v>
      </c>
      <c r="U52" s="69">
        <f t="shared" si="141"/>
        <v>1</v>
      </c>
      <c r="V52" s="69">
        <f t="shared" si="141"/>
        <v>1</v>
      </c>
      <c r="W52" s="69">
        <f t="shared" si="141"/>
        <v>1</v>
      </c>
      <c r="X52" s="69">
        <f t="shared" si="141"/>
        <v>1</v>
      </c>
      <c r="Y52" s="69">
        <f t="shared" si="141"/>
        <v>1</v>
      </c>
      <c r="Z52" s="69">
        <f t="shared" si="141"/>
        <v>1</v>
      </c>
      <c r="AA52" s="69">
        <f t="shared" si="141"/>
        <v>1</v>
      </c>
      <c r="AB52" s="69">
        <f t="shared" si="141"/>
        <v>1</v>
      </c>
      <c r="AC52" s="69">
        <f t="shared" si="141"/>
        <v>1</v>
      </c>
      <c r="AD52" s="69">
        <f t="shared" si="141"/>
        <v>1</v>
      </c>
      <c r="AE52" s="69">
        <f t="shared" si="141"/>
        <v>1</v>
      </c>
      <c r="AF52" s="69">
        <f t="shared" si="141"/>
        <v>1</v>
      </c>
      <c r="AG52" s="69">
        <f t="shared" si="141"/>
        <v>1</v>
      </c>
      <c r="AH52" s="69">
        <f t="shared" si="141"/>
        <v>1</v>
      </c>
      <c r="AI52" s="69">
        <f t="shared" si="141"/>
        <v>1</v>
      </c>
      <c r="AJ52" s="69">
        <f t="shared" si="141"/>
        <v>1</v>
      </c>
      <c r="AK52" s="69">
        <f t="shared" si="141"/>
        <v>1</v>
      </c>
      <c r="AL52" s="69">
        <f t="shared" si="141"/>
        <v>1</v>
      </c>
      <c r="AM52" s="69">
        <f t="shared" si="141"/>
        <v>1</v>
      </c>
      <c r="AN52" s="69">
        <f t="shared" si="141"/>
        <v>1</v>
      </c>
      <c r="AO52" s="69">
        <f t="shared" si="141"/>
        <v>1</v>
      </c>
      <c r="AP52" s="69">
        <f t="shared" si="141"/>
        <v>1</v>
      </c>
      <c r="AQ52" s="69">
        <f t="shared" si="141"/>
        <v>1</v>
      </c>
      <c r="AR52" s="69">
        <f t="shared" si="141"/>
        <v>1</v>
      </c>
      <c r="AS52" s="69">
        <f t="shared" si="141"/>
        <v>1</v>
      </c>
      <c r="AT52" s="69">
        <f t="shared" si="141"/>
        <v>1</v>
      </c>
      <c r="AU52" s="69">
        <f t="shared" si="141"/>
        <v>1</v>
      </c>
      <c r="AV52" s="69">
        <f t="shared" si="141"/>
        <v>5000</v>
      </c>
      <c r="AW52" s="69">
        <f t="shared" si="141"/>
        <v>5000</v>
      </c>
      <c r="AX52" s="69">
        <f t="shared" si="141"/>
        <v>5000</v>
      </c>
      <c r="AY52" s="69">
        <f t="shared" si="141"/>
        <v>5000</v>
      </c>
      <c r="AZ52" s="69">
        <f t="shared" si="141"/>
        <v>5000</v>
      </c>
      <c r="BA52" s="69">
        <f t="shared" si="141"/>
        <v>5000</v>
      </c>
      <c r="BB52" s="69">
        <f t="shared" si="141"/>
        <v>5000</v>
      </c>
      <c r="BC52" s="69">
        <f t="shared" si="141"/>
        <v>5000</v>
      </c>
      <c r="BD52" s="69">
        <f t="shared" si="141"/>
        <v>5000</v>
      </c>
      <c r="BE52" s="69">
        <f t="shared" si="141"/>
        <v>5000</v>
      </c>
      <c r="BF52" s="69">
        <f t="shared" si="141"/>
        <v>5000</v>
      </c>
      <c r="BG52" s="69">
        <f t="shared" si="141"/>
        <v>5000</v>
      </c>
      <c r="BH52" s="69">
        <f t="shared" si="141"/>
        <v>5000</v>
      </c>
      <c r="BI52" s="69">
        <f t="shared" si="141"/>
        <v>5000</v>
      </c>
      <c r="BJ52" s="69">
        <f t="shared" si="141"/>
        <v>5000</v>
      </c>
      <c r="BK52" s="69">
        <f t="shared" si="141"/>
        <v>5000</v>
      </c>
      <c r="BL52" s="69">
        <f t="shared" si="141"/>
        <v>5000</v>
      </c>
      <c r="BM52" s="69">
        <f t="shared" si="141"/>
        <v>5000</v>
      </c>
      <c r="BN52" s="69">
        <f t="shared" si="141"/>
        <v>5000</v>
      </c>
      <c r="BO52" s="69">
        <f t="shared" si="141"/>
        <v>5000</v>
      </c>
      <c r="BP52" s="69">
        <f t="shared" si="141"/>
        <v>5000</v>
      </c>
      <c r="BQ52" s="69">
        <f t="shared" si="141"/>
        <v>5000</v>
      </c>
      <c r="BR52" s="69">
        <f t="shared" si="141"/>
        <v>5000</v>
      </c>
      <c r="BS52" s="69">
        <f t="shared" si="141"/>
        <v>5000</v>
      </c>
      <c r="BT52" s="69">
        <f t="shared" si="141"/>
        <v>5000</v>
      </c>
      <c r="BU52" s="69">
        <f t="shared" si="141"/>
        <v>5000</v>
      </c>
      <c r="BV52" s="69">
        <f t="shared" si="141"/>
        <v>5000</v>
      </c>
      <c r="BW52" s="69">
        <f t="shared" si="141"/>
        <v>5000</v>
      </c>
      <c r="BX52" s="69">
        <f t="shared" si="141"/>
        <v>5000</v>
      </c>
      <c r="BY52" s="69">
        <f t="shared" si="141"/>
        <v>5000</v>
      </c>
      <c r="BZ52" s="69">
        <f t="shared" si="141"/>
        <v>5000</v>
      </c>
      <c r="CA52" s="69">
        <f t="shared" si="141"/>
        <v>5000</v>
      </c>
      <c r="CB52" s="69">
        <f t="shared" si="141"/>
        <v>5000</v>
      </c>
      <c r="CC52" s="69">
        <f t="shared" si="141"/>
        <v>5000</v>
      </c>
      <c r="CD52" s="69">
        <f t="shared" si="141"/>
        <v>5000</v>
      </c>
      <c r="CE52" s="69">
        <f t="shared" si="141"/>
        <v>5000</v>
      </c>
      <c r="CF52" s="69">
        <f t="shared" si="141"/>
        <v>0</v>
      </c>
      <c r="CG52" s="69">
        <f t="shared" si="141"/>
        <v>0</v>
      </c>
      <c r="CH52" s="69">
        <f t="shared" si="141"/>
        <v>0</v>
      </c>
      <c r="CI52" s="69">
        <f t="shared" si="141"/>
        <v>0</v>
      </c>
      <c r="CJ52" s="69">
        <f t="shared" si="141"/>
        <v>0</v>
      </c>
      <c r="CK52" s="69">
        <f t="shared" si="141"/>
        <v>0</v>
      </c>
      <c r="CL52" s="69">
        <f t="shared" si="141"/>
        <v>0</v>
      </c>
      <c r="CM52" s="69">
        <f t="shared" si="141"/>
        <v>0</v>
      </c>
      <c r="CN52" s="69">
        <f t="shared" si="141"/>
        <v>0</v>
      </c>
      <c r="CO52" s="69">
        <f t="shared" si="141"/>
        <v>0</v>
      </c>
      <c r="CP52" s="69">
        <f t="shared" si="141"/>
        <v>0</v>
      </c>
      <c r="CQ52" s="69">
        <f t="shared" si="141"/>
        <v>0</v>
      </c>
      <c r="CR52" s="69">
        <f t="shared" si="141"/>
        <v>0</v>
      </c>
      <c r="CS52" s="69">
        <f t="shared" si="141"/>
        <v>0</v>
      </c>
      <c r="CT52" s="69">
        <f t="shared" si="141"/>
        <v>0</v>
      </c>
      <c r="CU52" s="69">
        <f t="shared" si="141"/>
        <v>0</v>
      </c>
      <c r="CV52" s="69">
        <f t="shared" si="141"/>
        <v>0</v>
      </c>
      <c r="CW52" s="69">
        <f t="shared" si="141"/>
        <v>0</v>
      </c>
      <c r="CX52" s="69">
        <f t="shared" si="141"/>
        <v>0</v>
      </c>
      <c r="CY52" s="69">
        <f t="shared" si="141"/>
        <v>0</v>
      </c>
      <c r="CZ52" s="69">
        <f t="shared" si="141"/>
        <v>0</v>
      </c>
      <c r="DA52" s="69">
        <f t="shared" si="141"/>
        <v>0</v>
      </c>
      <c r="DB52" s="69">
        <f t="shared" si="141"/>
        <v>0</v>
      </c>
      <c r="DC52" s="69">
        <f t="shared" si="141"/>
        <v>0</v>
      </c>
      <c r="DD52" s="69">
        <f t="shared" si="141"/>
        <v>0</v>
      </c>
      <c r="DE52" s="69">
        <f t="shared" si="141"/>
        <v>0</v>
      </c>
      <c r="DF52" s="69">
        <f t="shared" si="141"/>
        <v>0</v>
      </c>
      <c r="DG52" s="69">
        <f t="shared" si="141"/>
        <v>0</v>
      </c>
      <c r="DH52" s="69">
        <f t="shared" si="141"/>
        <v>0</v>
      </c>
      <c r="DI52" s="69">
        <f t="shared" si="141"/>
        <v>0</v>
      </c>
      <c r="DJ52" s="69">
        <f t="shared" si="141"/>
        <v>0</v>
      </c>
      <c r="DK52" s="69">
        <f t="shared" si="141"/>
        <v>0</v>
      </c>
      <c r="DL52" s="69">
        <f t="shared" si="141"/>
        <v>0</v>
      </c>
      <c r="DM52" s="69">
        <f t="shared" si="141"/>
        <v>0</v>
      </c>
      <c r="DN52" s="69">
        <f t="shared" si="141"/>
        <v>0</v>
      </c>
      <c r="DO52" s="69">
        <f t="shared" si="141"/>
        <v>0</v>
      </c>
      <c r="DP52" s="69">
        <f t="shared" si="141"/>
        <v>0</v>
      </c>
      <c r="DQ52" s="69">
        <f t="shared" si="141"/>
        <v>0</v>
      </c>
      <c r="DR52" s="69">
        <f t="shared" si="141"/>
        <v>0</v>
      </c>
      <c r="DS52" s="69">
        <f t="shared" si="141"/>
        <v>0</v>
      </c>
      <c r="DT52" s="69">
        <f t="shared" si="141"/>
        <v>0</v>
      </c>
      <c r="DU52" s="69">
        <f t="shared" si="141"/>
        <v>0</v>
      </c>
      <c r="DV52" s="69">
        <f t="shared" si="141"/>
        <v>0</v>
      </c>
      <c r="DW52" s="69">
        <f t="shared" si="141"/>
        <v>0</v>
      </c>
      <c r="DX52" s="69">
        <f t="shared" si="141"/>
        <v>0</v>
      </c>
      <c r="DY52" s="69">
        <f t="shared" si="141"/>
        <v>0</v>
      </c>
      <c r="DZ52" s="69">
        <f t="shared" si="141"/>
        <v>0</v>
      </c>
      <c r="EA52" s="69">
        <f t="shared" si="141"/>
        <v>0</v>
      </c>
      <c r="EB52" s="69">
        <f t="shared" si="141"/>
        <v>0</v>
      </c>
      <c r="EC52" s="69">
        <f t="shared" si="141"/>
        <v>0</v>
      </c>
      <c r="ED52" s="69">
        <f t="shared" si="141"/>
        <v>0</v>
      </c>
      <c r="EE52" s="69">
        <f t="shared" si="141"/>
        <v>0</v>
      </c>
      <c r="EF52" s="69">
        <f t="shared" si="141"/>
        <v>0</v>
      </c>
      <c r="EG52" s="69">
        <f t="shared" si="141"/>
        <v>0</v>
      </c>
      <c r="EH52" s="69">
        <f t="shared" si="141"/>
        <v>0</v>
      </c>
      <c r="EI52" s="69">
        <f t="shared" si="141"/>
        <v>0</v>
      </c>
      <c r="EJ52" s="69">
        <f t="shared" si="141"/>
        <v>0</v>
      </c>
      <c r="EK52" s="69">
        <f t="shared" si="141"/>
        <v>0</v>
      </c>
      <c r="EL52" s="69">
        <f t="shared" si="141"/>
        <v>0</v>
      </c>
      <c r="EM52" s="69">
        <f t="shared" si="141"/>
        <v>0</v>
      </c>
      <c r="EN52" s="69">
        <f t="shared" si="141"/>
        <v>0</v>
      </c>
      <c r="EO52" s="69">
        <f t="shared" si="141"/>
        <v>0</v>
      </c>
      <c r="EP52" s="69">
        <f t="shared" si="141"/>
        <v>0</v>
      </c>
      <c r="EQ52" s="69">
        <f t="shared" si="141"/>
        <v>0</v>
      </c>
      <c r="ER52" s="69">
        <f t="shared" si="141"/>
        <v>0</v>
      </c>
      <c r="ES52" s="69">
        <f t="shared" si="141"/>
        <v>0</v>
      </c>
      <c r="ET52" s="69">
        <f t="shared" si="141"/>
        <v>0</v>
      </c>
      <c r="EU52" s="69">
        <f t="shared" si="141"/>
        <v>0</v>
      </c>
      <c r="EV52" s="69">
        <f t="shared" si="141"/>
        <v>0</v>
      </c>
      <c r="EW52" s="69">
        <f t="shared" si="141"/>
        <v>0</v>
      </c>
      <c r="EX52" s="69">
        <f t="shared" si="141"/>
        <v>0</v>
      </c>
      <c r="EY52" s="69">
        <f t="shared" si="141"/>
        <v>0</v>
      </c>
      <c r="EZ52" s="69">
        <f t="shared" si="141"/>
        <v>5000</v>
      </c>
      <c r="FA52" s="69">
        <f t="shared" si="141"/>
        <v>5000</v>
      </c>
      <c r="FB52" s="69">
        <f t="shared" si="141"/>
        <v>5000</v>
      </c>
      <c r="FC52" s="69">
        <f t="shared" si="141"/>
        <v>5000</v>
      </c>
      <c r="FD52" s="69">
        <f t="shared" si="141"/>
        <v>5000</v>
      </c>
      <c r="FE52" s="69">
        <f t="shared" si="141"/>
        <v>5000</v>
      </c>
      <c r="FF52" s="69">
        <f t="shared" si="141"/>
        <v>5000</v>
      </c>
      <c r="FG52" s="69">
        <f t="shared" si="141"/>
        <v>5000</v>
      </c>
      <c r="FH52" s="69">
        <f t="shared" si="141"/>
        <v>5000</v>
      </c>
      <c r="FI52" s="69">
        <f t="shared" si="141"/>
        <v>5000</v>
      </c>
      <c r="FJ52" s="69">
        <f t="shared" si="141"/>
        <v>5000</v>
      </c>
      <c r="FK52" s="69">
        <f t="shared" si="141"/>
        <v>5000</v>
      </c>
      <c r="FL52" s="69">
        <f t="shared" si="141"/>
        <v>5000</v>
      </c>
      <c r="FM52" s="69">
        <f t="shared" si="141"/>
        <v>5000</v>
      </c>
      <c r="FN52" s="69">
        <f t="shared" si="141"/>
        <v>5000</v>
      </c>
      <c r="FO52" s="69">
        <f t="shared" si="141"/>
        <v>5000</v>
      </c>
      <c r="FP52" s="69">
        <f t="shared" si="141"/>
        <v>5000</v>
      </c>
      <c r="FQ52" s="69">
        <f t="shared" si="141"/>
        <v>5000</v>
      </c>
      <c r="FR52" s="69">
        <f t="shared" si="141"/>
        <v>5000</v>
      </c>
      <c r="FS52" s="69">
        <f t="shared" si="141"/>
        <v>5000</v>
      </c>
      <c r="FT52" s="69">
        <f t="shared" si="141"/>
        <v>5000</v>
      </c>
      <c r="FU52" s="69">
        <f t="shared" si="141"/>
        <v>5000</v>
      </c>
      <c r="FV52" s="69">
        <f t="shared" si="141"/>
        <v>5000</v>
      </c>
      <c r="FW52" s="69">
        <f t="shared" si="141"/>
        <v>5000</v>
      </c>
      <c r="FX52" s="69">
        <f t="shared" si="141"/>
        <v>5000</v>
      </c>
      <c r="FY52" s="69">
        <f t="shared" si="141"/>
        <v>5000</v>
      </c>
      <c r="FZ52" s="69">
        <f t="shared" si="141"/>
        <v>5000</v>
      </c>
      <c r="GA52" s="69">
        <f t="shared" si="141"/>
        <v>5000</v>
      </c>
      <c r="GB52" s="69">
        <f t="shared" si="141"/>
        <v>5000</v>
      </c>
      <c r="GC52" s="69">
        <f t="shared" si="141"/>
        <v>5000</v>
      </c>
      <c r="GD52" s="69">
        <f t="shared" si="141"/>
        <v>5000</v>
      </c>
      <c r="GE52" s="69">
        <f t="shared" si="141"/>
        <v>5000</v>
      </c>
      <c r="GF52" s="69">
        <f t="shared" si="141"/>
        <v>5000</v>
      </c>
      <c r="GG52" s="69">
        <f t="shared" si="141"/>
        <v>5000</v>
      </c>
      <c r="GH52" s="69">
        <f t="shared" si="141"/>
        <v>5000</v>
      </c>
      <c r="GI52" s="69">
        <f t="shared" si="141"/>
        <v>5000</v>
      </c>
      <c r="GJ52" s="69">
        <f t="shared" si="141"/>
        <v>5000</v>
      </c>
      <c r="GK52" s="69">
        <f t="shared" si="141"/>
        <v>5000</v>
      </c>
      <c r="GL52" s="69">
        <f t="shared" si="141"/>
        <v>5000</v>
      </c>
      <c r="GM52" s="69">
        <f t="shared" si="141"/>
        <v>5000</v>
      </c>
      <c r="GN52" s="69">
        <f t="shared" si="141"/>
        <v>5000</v>
      </c>
      <c r="GO52" s="69">
        <f t="shared" si="141"/>
        <v>5000</v>
      </c>
      <c r="GP52" s="69">
        <f t="shared" si="141"/>
        <v>5000</v>
      </c>
      <c r="GQ52" s="69">
        <f t="shared" si="141"/>
        <v>5000</v>
      </c>
      <c r="GR52" s="69">
        <f t="shared" si="141"/>
        <v>5000</v>
      </c>
      <c r="GS52" s="69">
        <f t="shared" si="141"/>
        <v>5000</v>
      </c>
      <c r="GT52" s="69">
        <f t="shared" si="141"/>
        <v>5000</v>
      </c>
      <c r="GU52" s="69">
        <f t="shared" si="141"/>
        <v>5000</v>
      </c>
      <c r="GV52" s="69">
        <f t="shared" si="141"/>
        <v>5000</v>
      </c>
      <c r="GW52" s="69">
        <f t="shared" si="141"/>
        <v>5000</v>
      </c>
      <c r="GX52" s="69">
        <f t="shared" si="141"/>
        <v>5000</v>
      </c>
      <c r="GY52" s="69">
        <f t="shared" si="141"/>
        <v>5000</v>
      </c>
      <c r="GZ52" s="69">
        <f t="shared" si="141"/>
        <v>5000</v>
      </c>
      <c r="HA52" s="69">
        <f t="shared" si="141"/>
        <v>5000</v>
      </c>
      <c r="HB52" s="69">
        <f t="shared" si="141"/>
        <v>5000</v>
      </c>
      <c r="HC52" s="69">
        <f t="shared" si="141"/>
        <v>5000</v>
      </c>
      <c r="HD52" s="69">
        <f t="shared" si="141"/>
        <v>5000</v>
      </c>
      <c r="HE52" s="69">
        <f t="shared" si="141"/>
        <v>5000</v>
      </c>
      <c r="HF52" s="69">
        <f t="shared" si="141"/>
        <v>5000</v>
      </c>
      <c r="HG52" s="69">
        <f t="shared" si="141"/>
        <v>5000</v>
      </c>
      <c r="HH52" s="69">
        <f t="shared" si="141"/>
        <v>5000</v>
      </c>
      <c r="HI52" s="69">
        <f t="shared" si="141"/>
        <v>5000</v>
      </c>
      <c r="HJ52" s="69">
        <f t="shared" si="141"/>
        <v>5000</v>
      </c>
      <c r="HK52" s="69">
        <f t="shared" si="141"/>
        <v>5000</v>
      </c>
      <c r="HL52" s="69">
        <f t="shared" si="141"/>
        <v>5000</v>
      </c>
      <c r="HM52" s="69">
        <f t="shared" si="141"/>
        <v>5000</v>
      </c>
      <c r="HN52" s="69">
        <f t="shared" si="141"/>
        <v>5000</v>
      </c>
      <c r="HO52" s="69">
        <f t="shared" si="141"/>
        <v>5000</v>
      </c>
      <c r="HP52" s="69">
        <f t="shared" si="141"/>
        <v>5000</v>
      </c>
      <c r="HQ52" s="69">
        <f t="shared" si="141"/>
        <v>5000</v>
      </c>
      <c r="HR52" s="69">
        <f t="shared" si="141"/>
        <v>5000</v>
      </c>
      <c r="HS52" s="69">
        <f t="shared" si="141"/>
        <v>5000</v>
      </c>
    </row>
    <row r="53">
      <c r="B53" s="13" t="s">
        <v>162</v>
      </c>
      <c r="D53" s="32"/>
      <c r="E53" s="69" t="b">
        <f>and(L53:HS53)</f>
        <v>1</v>
      </c>
      <c r="L53" s="69" t="b">
        <f t="shared" ref="L53:HS53" si="142">L47=sum(L49:L52)</f>
        <v>1</v>
      </c>
      <c r="M53" s="69" t="b">
        <f t="shared" si="142"/>
        <v>1</v>
      </c>
      <c r="N53" s="69" t="b">
        <f t="shared" si="142"/>
        <v>1</v>
      </c>
      <c r="O53" s="69" t="b">
        <f t="shared" si="142"/>
        <v>1</v>
      </c>
      <c r="P53" s="69" t="b">
        <f t="shared" si="142"/>
        <v>1</v>
      </c>
      <c r="Q53" s="69" t="b">
        <f t="shared" si="142"/>
        <v>1</v>
      </c>
      <c r="R53" s="69" t="b">
        <f t="shared" si="142"/>
        <v>1</v>
      </c>
      <c r="S53" s="69" t="b">
        <f t="shared" si="142"/>
        <v>1</v>
      </c>
      <c r="T53" s="69" t="b">
        <f t="shared" si="142"/>
        <v>1</v>
      </c>
      <c r="U53" s="69" t="b">
        <f t="shared" si="142"/>
        <v>1</v>
      </c>
      <c r="V53" s="69" t="b">
        <f t="shared" si="142"/>
        <v>1</v>
      </c>
      <c r="W53" s="69" t="b">
        <f t="shared" si="142"/>
        <v>1</v>
      </c>
      <c r="X53" s="69" t="b">
        <f t="shared" si="142"/>
        <v>1</v>
      </c>
      <c r="Y53" s="69" t="b">
        <f t="shared" si="142"/>
        <v>1</v>
      </c>
      <c r="Z53" s="69" t="b">
        <f t="shared" si="142"/>
        <v>1</v>
      </c>
      <c r="AA53" s="69" t="b">
        <f t="shared" si="142"/>
        <v>1</v>
      </c>
      <c r="AB53" s="69" t="b">
        <f t="shared" si="142"/>
        <v>1</v>
      </c>
      <c r="AC53" s="69" t="b">
        <f t="shared" si="142"/>
        <v>1</v>
      </c>
      <c r="AD53" s="69" t="b">
        <f t="shared" si="142"/>
        <v>1</v>
      </c>
      <c r="AE53" s="69" t="b">
        <f t="shared" si="142"/>
        <v>1</v>
      </c>
      <c r="AF53" s="69" t="b">
        <f t="shared" si="142"/>
        <v>1</v>
      </c>
      <c r="AG53" s="69" t="b">
        <f t="shared" si="142"/>
        <v>1</v>
      </c>
      <c r="AH53" s="69" t="b">
        <f t="shared" si="142"/>
        <v>1</v>
      </c>
      <c r="AI53" s="69" t="b">
        <f t="shared" si="142"/>
        <v>1</v>
      </c>
      <c r="AJ53" s="69" t="b">
        <f t="shared" si="142"/>
        <v>1</v>
      </c>
      <c r="AK53" s="69" t="b">
        <f t="shared" si="142"/>
        <v>1</v>
      </c>
      <c r="AL53" s="69" t="b">
        <f t="shared" si="142"/>
        <v>1</v>
      </c>
      <c r="AM53" s="69" t="b">
        <f t="shared" si="142"/>
        <v>1</v>
      </c>
      <c r="AN53" s="69" t="b">
        <f t="shared" si="142"/>
        <v>1</v>
      </c>
      <c r="AO53" s="69" t="b">
        <f t="shared" si="142"/>
        <v>1</v>
      </c>
      <c r="AP53" s="69" t="b">
        <f t="shared" si="142"/>
        <v>1</v>
      </c>
      <c r="AQ53" s="69" t="b">
        <f t="shared" si="142"/>
        <v>1</v>
      </c>
      <c r="AR53" s="69" t="b">
        <f t="shared" si="142"/>
        <v>1</v>
      </c>
      <c r="AS53" s="69" t="b">
        <f t="shared" si="142"/>
        <v>1</v>
      </c>
      <c r="AT53" s="69" t="b">
        <f t="shared" si="142"/>
        <v>1</v>
      </c>
      <c r="AU53" s="69" t="b">
        <f t="shared" si="142"/>
        <v>1</v>
      </c>
      <c r="AV53" s="69" t="b">
        <f t="shared" si="142"/>
        <v>1</v>
      </c>
      <c r="AW53" s="69" t="b">
        <f t="shared" si="142"/>
        <v>1</v>
      </c>
      <c r="AX53" s="69" t="b">
        <f t="shared" si="142"/>
        <v>1</v>
      </c>
      <c r="AY53" s="69" t="b">
        <f t="shared" si="142"/>
        <v>1</v>
      </c>
      <c r="AZ53" s="69" t="b">
        <f t="shared" si="142"/>
        <v>1</v>
      </c>
      <c r="BA53" s="69" t="b">
        <f t="shared" si="142"/>
        <v>1</v>
      </c>
      <c r="BB53" s="69" t="b">
        <f t="shared" si="142"/>
        <v>1</v>
      </c>
      <c r="BC53" s="69" t="b">
        <f t="shared" si="142"/>
        <v>1</v>
      </c>
      <c r="BD53" s="69" t="b">
        <f t="shared" si="142"/>
        <v>1</v>
      </c>
      <c r="BE53" s="69" t="b">
        <f t="shared" si="142"/>
        <v>1</v>
      </c>
      <c r="BF53" s="69" t="b">
        <f t="shared" si="142"/>
        <v>1</v>
      </c>
      <c r="BG53" s="69" t="b">
        <f t="shared" si="142"/>
        <v>1</v>
      </c>
      <c r="BH53" s="69" t="b">
        <f t="shared" si="142"/>
        <v>1</v>
      </c>
      <c r="BI53" s="69" t="b">
        <f t="shared" si="142"/>
        <v>1</v>
      </c>
      <c r="BJ53" s="69" t="b">
        <f t="shared" si="142"/>
        <v>1</v>
      </c>
      <c r="BK53" s="69" t="b">
        <f t="shared" si="142"/>
        <v>1</v>
      </c>
      <c r="BL53" s="69" t="b">
        <f t="shared" si="142"/>
        <v>1</v>
      </c>
      <c r="BM53" s="69" t="b">
        <f t="shared" si="142"/>
        <v>1</v>
      </c>
      <c r="BN53" s="69" t="b">
        <f t="shared" si="142"/>
        <v>1</v>
      </c>
      <c r="BO53" s="69" t="b">
        <f t="shared" si="142"/>
        <v>1</v>
      </c>
      <c r="BP53" s="69" t="b">
        <f t="shared" si="142"/>
        <v>1</v>
      </c>
      <c r="BQ53" s="69" t="b">
        <f t="shared" si="142"/>
        <v>1</v>
      </c>
      <c r="BR53" s="69" t="b">
        <f t="shared" si="142"/>
        <v>1</v>
      </c>
      <c r="BS53" s="69" t="b">
        <f t="shared" si="142"/>
        <v>1</v>
      </c>
      <c r="BT53" s="69" t="b">
        <f t="shared" si="142"/>
        <v>1</v>
      </c>
      <c r="BU53" s="69" t="b">
        <f t="shared" si="142"/>
        <v>1</v>
      </c>
      <c r="BV53" s="69" t="b">
        <f t="shared" si="142"/>
        <v>1</v>
      </c>
      <c r="BW53" s="69" t="b">
        <f t="shared" si="142"/>
        <v>1</v>
      </c>
      <c r="BX53" s="69" t="b">
        <f t="shared" si="142"/>
        <v>1</v>
      </c>
      <c r="BY53" s="69" t="b">
        <f t="shared" si="142"/>
        <v>1</v>
      </c>
      <c r="BZ53" s="69" t="b">
        <f t="shared" si="142"/>
        <v>1</v>
      </c>
      <c r="CA53" s="69" t="b">
        <f t="shared" si="142"/>
        <v>1</v>
      </c>
      <c r="CB53" s="69" t="b">
        <f t="shared" si="142"/>
        <v>1</v>
      </c>
      <c r="CC53" s="69" t="b">
        <f t="shared" si="142"/>
        <v>1</v>
      </c>
      <c r="CD53" s="69" t="b">
        <f t="shared" si="142"/>
        <v>1</v>
      </c>
      <c r="CE53" s="69" t="b">
        <f t="shared" si="142"/>
        <v>1</v>
      </c>
      <c r="CF53" s="69" t="b">
        <f t="shared" si="142"/>
        <v>1</v>
      </c>
      <c r="CG53" s="69" t="b">
        <f t="shared" si="142"/>
        <v>1</v>
      </c>
      <c r="CH53" s="69" t="b">
        <f t="shared" si="142"/>
        <v>1</v>
      </c>
      <c r="CI53" s="69" t="b">
        <f t="shared" si="142"/>
        <v>1</v>
      </c>
      <c r="CJ53" s="69" t="b">
        <f t="shared" si="142"/>
        <v>1</v>
      </c>
      <c r="CK53" s="69" t="b">
        <f t="shared" si="142"/>
        <v>1</v>
      </c>
      <c r="CL53" s="69" t="b">
        <f t="shared" si="142"/>
        <v>1</v>
      </c>
      <c r="CM53" s="69" t="b">
        <f t="shared" si="142"/>
        <v>1</v>
      </c>
      <c r="CN53" s="69" t="b">
        <f t="shared" si="142"/>
        <v>1</v>
      </c>
      <c r="CO53" s="69" t="b">
        <f t="shared" si="142"/>
        <v>1</v>
      </c>
      <c r="CP53" s="69" t="b">
        <f t="shared" si="142"/>
        <v>1</v>
      </c>
      <c r="CQ53" s="69" t="b">
        <f t="shared" si="142"/>
        <v>1</v>
      </c>
      <c r="CR53" s="69" t="b">
        <f t="shared" si="142"/>
        <v>1</v>
      </c>
      <c r="CS53" s="69" t="b">
        <f t="shared" si="142"/>
        <v>1</v>
      </c>
      <c r="CT53" s="69" t="b">
        <f t="shared" si="142"/>
        <v>1</v>
      </c>
      <c r="CU53" s="69" t="b">
        <f t="shared" si="142"/>
        <v>1</v>
      </c>
      <c r="CV53" s="69" t="b">
        <f t="shared" si="142"/>
        <v>1</v>
      </c>
      <c r="CW53" s="69" t="b">
        <f t="shared" si="142"/>
        <v>1</v>
      </c>
      <c r="CX53" s="69" t="b">
        <f t="shared" si="142"/>
        <v>1</v>
      </c>
      <c r="CY53" s="69" t="b">
        <f t="shared" si="142"/>
        <v>1</v>
      </c>
      <c r="CZ53" s="69" t="b">
        <f t="shared" si="142"/>
        <v>1</v>
      </c>
      <c r="DA53" s="69" t="b">
        <f t="shared" si="142"/>
        <v>1</v>
      </c>
      <c r="DB53" s="69" t="b">
        <f t="shared" si="142"/>
        <v>1</v>
      </c>
      <c r="DC53" s="69" t="b">
        <f t="shared" si="142"/>
        <v>1</v>
      </c>
      <c r="DD53" s="69" t="b">
        <f t="shared" si="142"/>
        <v>1</v>
      </c>
      <c r="DE53" s="69" t="b">
        <f t="shared" si="142"/>
        <v>1</v>
      </c>
      <c r="DF53" s="69" t="b">
        <f t="shared" si="142"/>
        <v>1</v>
      </c>
      <c r="DG53" s="69" t="b">
        <f t="shared" si="142"/>
        <v>1</v>
      </c>
      <c r="DH53" s="69" t="b">
        <f t="shared" si="142"/>
        <v>1</v>
      </c>
      <c r="DI53" s="69" t="b">
        <f t="shared" si="142"/>
        <v>1</v>
      </c>
      <c r="DJ53" s="69" t="b">
        <f t="shared" si="142"/>
        <v>1</v>
      </c>
      <c r="DK53" s="69" t="b">
        <f t="shared" si="142"/>
        <v>1</v>
      </c>
      <c r="DL53" s="69" t="b">
        <f t="shared" si="142"/>
        <v>1</v>
      </c>
      <c r="DM53" s="69" t="b">
        <f t="shared" si="142"/>
        <v>1</v>
      </c>
      <c r="DN53" s="69" t="b">
        <f t="shared" si="142"/>
        <v>1</v>
      </c>
      <c r="DO53" s="69" t="b">
        <f t="shared" si="142"/>
        <v>1</v>
      </c>
      <c r="DP53" s="69" t="b">
        <f t="shared" si="142"/>
        <v>1</v>
      </c>
      <c r="DQ53" s="69" t="b">
        <f t="shared" si="142"/>
        <v>1</v>
      </c>
      <c r="DR53" s="69" t="b">
        <f t="shared" si="142"/>
        <v>1</v>
      </c>
      <c r="DS53" s="69" t="b">
        <f t="shared" si="142"/>
        <v>1</v>
      </c>
      <c r="DT53" s="69" t="b">
        <f t="shared" si="142"/>
        <v>1</v>
      </c>
      <c r="DU53" s="69" t="b">
        <f t="shared" si="142"/>
        <v>1</v>
      </c>
      <c r="DV53" s="69" t="b">
        <f t="shared" si="142"/>
        <v>1</v>
      </c>
      <c r="DW53" s="69" t="b">
        <f t="shared" si="142"/>
        <v>1</v>
      </c>
      <c r="DX53" s="69" t="b">
        <f t="shared" si="142"/>
        <v>1</v>
      </c>
      <c r="DY53" s="69" t="b">
        <f t="shared" si="142"/>
        <v>1</v>
      </c>
      <c r="DZ53" s="69" t="b">
        <f t="shared" si="142"/>
        <v>1</v>
      </c>
      <c r="EA53" s="69" t="b">
        <f t="shared" si="142"/>
        <v>1</v>
      </c>
      <c r="EB53" s="69" t="b">
        <f t="shared" si="142"/>
        <v>1</v>
      </c>
      <c r="EC53" s="69" t="b">
        <f t="shared" si="142"/>
        <v>1</v>
      </c>
      <c r="ED53" s="69" t="b">
        <f t="shared" si="142"/>
        <v>1</v>
      </c>
      <c r="EE53" s="69" t="b">
        <f t="shared" si="142"/>
        <v>1</v>
      </c>
      <c r="EF53" s="69" t="b">
        <f t="shared" si="142"/>
        <v>1</v>
      </c>
      <c r="EG53" s="69" t="b">
        <f t="shared" si="142"/>
        <v>1</v>
      </c>
      <c r="EH53" s="69" t="b">
        <f t="shared" si="142"/>
        <v>1</v>
      </c>
      <c r="EI53" s="69" t="b">
        <f t="shared" si="142"/>
        <v>1</v>
      </c>
      <c r="EJ53" s="69" t="b">
        <f t="shared" si="142"/>
        <v>1</v>
      </c>
      <c r="EK53" s="69" t="b">
        <f t="shared" si="142"/>
        <v>1</v>
      </c>
      <c r="EL53" s="69" t="b">
        <f t="shared" si="142"/>
        <v>1</v>
      </c>
      <c r="EM53" s="69" t="b">
        <f t="shared" si="142"/>
        <v>1</v>
      </c>
      <c r="EN53" s="69" t="b">
        <f t="shared" si="142"/>
        <v>1</v>
      </c>
      <c r="EO53" s="69" t="b">
        <f t="shared" si="142"/>
        <v>1</v>
      </c>
      <c r="EP53" s="69" t="b">
        <f t="shared" si="142"/>
        <v>1</v>
      </c>
      <c r="EQ53" s="69" t="b">
        <f t="shared" si="142"/>
        <v>1</v>
      </c>
      <c r="ER53" s="69" t="b">
        <f t="shared" si="142"/>
        <v>1</v>
      </c>
      <c r="ES53" s="69" t="b">
        <f t="shared" si="142"/>
        <v>1</v>
      </c>
      <c r="ET53" s="69" t="b">
        <f t="shared" si="142"/>
        <v>1</v>
      </c>
      <c r="EU53" s="69" t="b">
        <f t="shared" si="142"/>
        <v>1</v>
      </c>
      <c r="EV53" s="69" t="b">
        <f t="shared" si="142"/>
        <v>1</v>
      </c>
      <c r="EW53" s="69" t="b">
        <f t="shared" si="142"/>
        <v>1</v>
      </c>
      <c r="EX53" s="69" t="b">
        <f t="shared" si="142"/>
        <v>1</v>
      </c>
      <c r="EY53" s="69" t="b">
        <f t="shared" si="142"/>
        <v>1</v>
      </c>
      <c r="EZ53" s="69" t="b">
        <f t="shared" si="142"/>
        <v>1</v>
      </c>
      <c r="FA53" s="69" t="b">
        <f t="shared" si="142"/>
        <v>1</v>
      </c>
      <c r="FB53" s="69" t="b">
        <f t="shared" si="142"/>
        <v>1</v>
      </c>
      <c r="FC53" s="69" t="b">
        <f t="shared" si="142"/>
        <v>1</v>
      </c>
      <c r="FD53" s="69" t="b">
        <f t="shared" si="142"/>
        <v>1</v>
      </c>
      <c r="FE53" s="69" t="b">
        <f t="shared" si="142"/>
        <v>1</v>
      </c>
      <c r="FF53" s="69" t="b">
        <f t="shared" si="142"/>
        <v>1</v>
      </c>
      <c r="FG53" s="69" t="b">
        <f t="shared" si="142"/>
        <v>1</v>
      </c>
      <c r="FH53" s="69" t="b">
        <f t="shared" si="142"/>
        <v>1</v>
      </c>
      <c r="FI53" s="69" t="b">
        <f t="shared" si="142"/>
        <v>1</v>
      </c>
      <c r="FJ53" s="69" t="b">
        <f t="shared" si="142"/>
        <v>1</v>
      </c>
      <c r="FK53" s="69" t="b">
        <f t="shared" si="142"/>
        <v>1</v>
      </c>
      <c r="FL53" s="69" t="b">
        <f t="shared" si="142"/>
        <v>1</v>
      </c>
      <c r="FM53" s="69" t="b">
        <f t="shared" si="142"/>
        <v>1</v>
      </c>
      <c r="FN53" s="69" t="b">
        <f t="shared" si="142"/>
        <v>1</v>
      </c>
      <c r="FO53" s="69" t="b">
        <f t="shared" si="142"/>
        <v>1</v>
      </c>
      <c r="FP53" s="69" t="b">
        <f t="shared" si="142"/>
        <v>1</v>
      </c>
      <c r="FQ53" s="69" t="b">
        <f t="shared" si="142"/>
        <v>1</v>
      </c>
      <c r="FR53" s="69" t="b">
        <f t="shared" si="142"/>
        <v>1</v>
      </c>
      <c r="FS53" s="69" t="b">
        <f t="shared" si="142"/>
        <v>1</v>
      </c>
      <c r="FT53" s="69" t="b">
        <f t="shared" si="142"/>
        <v>1</v>
      </c>
      <c r="FU53" s="69" t="b">
        <f t="shared" si="142"/>
        <v>1</v>
      </c>
      <c r="FV53" s="69" t="b">
        <f t="shared" si="142"/>
        <v>1</v>
      </c>
      <c r="FW53" s="69" t="b">
        <f t="shared" si="142"/>
        <v>1</v>
      </c>
      <c r="FX53" s="69" t="b">
        <f t="shared" si="142"/>
        <v>1</v>
      </c>
      <c r="FY53" s="69" t="b">
        <f t="shared" si="142"/>
        <v>1</v>
      </c>
      <c r="FZ53" s="69" t="b">
        <f t="shared" si="142"/>
        <v>1</v>
      </c>
      <c r="GA53" s="69" t="b">
        <f t="shared" si="142"/>
        <v>1</v>
      </c>
      <c r="GB53" s="69" t="b">
        <f t="shared" si="142"/>
        <v>1</v>
      </c>
      <c r="GC53" s="69" t="b">
        <f t="shared" si="142"/>
        <v>1</v>
      </c>
      <c r="GD53" s="69" t="b">
        <f t="shared" si="142"/>
        <v>1</v>
      </c>
      <c r="GE53" s="69" t="b">
        <f t="shared" si="142"/>
        <v>1</v>
      </c>
      <c r="GF53" s="69" t="b">
        <f t="shared" si="142"/>
        <v>1</v>
      </c>
      <c r="GG53" s="69" t="b">
        <f t="shared" si="142"/>
        <v>1</v>
      </c>
      <c r="GH53" s="69" t="b">
        <f t="shared" si="142"/>
        <v>1</v>
      </c>
      <c r="GI53" s="69" t="b">
        <f t="shared" si="142"/>
        <v>1</v>
      </c>
      <c r="GJ53" s="69" t="b">
        <f t="shared" si="142"/>
        <v>1</v>
      </c>
      <c r="GK53" s="69" t="b">
        <f t="shared" si="142"/>
        <v>1</v>
      </c>
      <c r="GL53" s="69" t="b">
        <f t="shared" si="142"/>
        <v>1</v>
      </c>
      <c r="GM53" s="69" t="b">
        <f t="shared" si="142"/>
        <v>1</v>
      </c>
      <c r="GN53" s="69" t="b">
        <f t="shared" si="142"/>
        <v>1</v>
      </c>
      <c r="GO53" s="69" t="b">
        <f t="shared" si="142"/>
        <v>1</v>
      </c>
      <c r="GP53" s="69" t="b">
        <f t="shared" si="142"/>
        <v>1</v>
      </c>
      <c r="GQ53" s="69" t="b">
        <f t="shared" si="142"/>
        <v>1</v>
      </c>
      <c r="GR53" s="69" t="b">
        <f t="shared" si="142"/>
        <v>1</v>
      </c>
      <c r="GS53" s="69" t="b">
        <f t="shared" si="142"/>
        <v>1</v>
      </c>
      <c r="GT53" s="69" t="b">
        <f t="shared" si="142"/>
        <v>1</v>
      </c>
      <c r="GU53" s="69" t="b">
        <f t="shared" si="142"/>
        <v>1</v>
      </c>
      <c r="GV53" s="69" t="b">
        <f t="shared" si="142"/>
        <v>1</v>
      </c>
      <c r="GW53" s="69" t="b">
        <f t="shared" si="142"/>
        <v>1</v>
      </c>
      <c r="GX53" s="69" t="b">
        <f t="shared" si="142"/>
        <v>1</v>
      </c>
      <c r="GY53" s="69" t="b">
        <f t="shared" si="142"/>
        <v>1</v>
      </c>
      <c r="GZ53" s="69" t="b">
        <f t="shared" si="142"/>
        <v>1</v>
      </c>
      <c r="HA53" s="69" t="b">
        <f t="shared" si="142"/>
        <v>1</v>
      </c>
      <c r="HB53" s="69" t="b">
        <f t="shared" si="142"/>
        <v>1</v>
      </c>
      <c r="HC53" s="69" t="b">
        <f t="shared" si="142"/>
        <v>1</v>
      </c>
      <c r="HD53" s="69" t="b">
        <f t="shared" si="142"/>
        <v>1</v>
      </c>
      <c r="HE53" s="69" t="b">
        <f t="shared" si="142"/>
        <v>1</v>
      </c>
      <c r="HF53" s="69" t="b">
        <f t="shared" si="142"/>
        <v>1</v>
      </c>
      <c r="HG53" s="69" t="b">
        <f t="shared" si="142"/>
        <v>1</v>
      </c>
      <c r="HH53" s="69" t="b">
        <f t="shared" si="142"/>
        <v>1</v>
      </c>
      <c r="HI53" s="69" t="b">
        <f t="shared" si="142"/>
        <v>1</v>
      </c>
      <c r="HJ53" s="69" t="b">
        <f t="shared" si="142"/>
        <v>1</v>
      </c>
      <c r="HK53" s="69" t="b">
        <f t="shared" si="142"/>
        <v>1</v>
      </c>
      <c r="HL53" s="69" t="b">
        <f t="shared" si="142"/>
        <v>1</v>
      </c>
      <c r="HM53" s="69" t="b">
        <f t="shared" si="142"/>
        <v>1</v>
      </c>
      <c r="HN53" s="69" t="b">
        <f t="shared" si="142"/>
        <v>1</v>
      </c>
      <c r="HO53" s="69" t="b">
        <f t="shared" si="142"/>
        <v>1</v>
      </c>
      <c r="HP53" s="69" t="b">
        <f t="shared" si="142"/>
        <v>1</v>
      </c>
      <c r="HQ53" s="69" t="b">
        <f t="shared" si="142"/>
        <v>1</v>
      </c>
      <c r="HR53" s="69" t="b">
        <f t="shared" si="142"/>
        <v>1</v>
      </c>
      <c r="HS53" s="69" t="b">
        <f t="shared" si="142"/>
        <v>1</v>
      </c>
    </row>
    <row r="54">
      <c r="D54" s="32"/>
    </row>
    <row r="55">
      <c r="B55" s="13" t="s">
        <v>163</v>
      </c>
      <c r="D55" s="32"/>
      <c r="L55" s="34">
        <f t="shared" ref="L55:AU55" si="143">GJ47-EZ47</f>
        <v>1850</v>
      </c>
      <c r="M55" s="34">
        <f t="shared" si="143"/>
        <v>1850</v>
      </c>
      <c r="N55" s="34">
        <f t="shared" si="143"/>
        <v>1850</v>
      </c>
      <c r="O55" s="34">
        <f t="shared" si="143"/>
        <v>2400</v>
      </c>
      <c r="P55" s="34">
        <f t="shared" si="143"/>
        <v>-11400</v>
      </c>
      <c r="Q55" s="34">
        <f t="shared" si="143"/>
        <v>2400</v>
      </c>
      <c r="R55" s="34">
        <f t="shared" si="143"/>
        <v>2400</v>
      </c>
      <c r="S55" s="34">
        <f t="shared" si="143"/>
        <v>2400</v>
      </c>
      <c r="T55" s="34">
        <f t="shared" si="143"/>
        <v>2400</v>
      </c>
      <c r="U55" s="34">
        <f t="shared" si="143"/>
        <v>2400</v>
      </c>
      <c r="V55" s="34">
        <f t="shared" si="143"/>
        <v>2400</v>
      </c>
      <c r="W55" s="34">
        <f t="shared" si="143"/>
        <v>-12600</v>
      </c>
      <c r="X55" s="34">
        <f t="shared" si="143"/>
        <v>2400</v>
      </c>
      <c r="Y55" s="34">
        <f t="shared" si="143"/>
        <v>2400</v>
      </c>
      <c r="Z55" s="34">
        <f t="shared" si="143"/>
        <v>2400</v>
      </c>
      <c r="AA55" s="34">
        <f t="shared" si="143"/>
        <v>2400</v>
      </c>
      <c r="AB55" s="34">
        <f t="shared" si="143"/>
        <v>-11400</v>
      </c>
      <c r="AC55" s="34">
        <f t="shared" si="143"/>
        <v>2400</v>
      </c>
      <c r="AD55" s="34">
        <f t="shared" si="143"/>
        <v>2400</v>
      </c>
      <c r="AE55" s="34">
        <f t="shared" si="143"/>
        <v>2400</v>
      </c>
      <c r="AF55" s="34">
        <f t="shared" si="143"/>
        <v>2400</v>
      </c>
      <c r="AG55" s="34">
        <f t="shared" si="143"/>
        <v>2400</v>
      </c>
      <c r="AH55" s="34">
        <f t="shared" si="143"/>
        <v>2400</v>
      </c>
      <c r="AI55" s="34">
        <f t="shared" si="143"/>
        <v>-12600</v>
      </c>
      <c r="AJ55" s="34">
        <f t="shared" si="143"/>
        <v>2400</v>
      </c>
      <c r="AK55" s="34">
        <f t="shared" si="143"/>
        <v>2400</v>
      </c>
      <c r="AL55" s="34">
        <f t="shared" si="143"/>
        <v>2400</v>
      </c>
      <c r="AM55" s="34">
        <f t="shared" si="143"/>
        <v>2400</v>
      </c>
      <c r="AN55" s="34">
        <f t="shared" si="143"/>
        <v>-11400</v>
      </c>
      <c r="AO55" s="34">
        <f t="shared" si="143"/>
        <v>2400</v>
      </c>
      <c r="AP55" s="34">
        <f t="shared" si="143"/>
        <v>2400</v>
      </c>
      <c r="AQ55" s="34">
        <f t="shared" si="143"/>
        <v>2400</v>
      </c>
      <c r="AR55" s="34">
        <f t="shared" si="143"/>
        <v>2400</v>
      </c>
      <c r="AS55" s="34">
        <f t="shared" si="143"/>
        <v>2400</v>
      </c>
      <c r="AT55" s="34">
        <f t="shared" si="143"/>
        <v>2400</v>
      </c>
      <c r="AU55" s="34">
        <f t="shared" si="143"/>
        <v>-12600</v>
      </c>
    </row>
  </sheetData>
  <dataValidations>
    <dataValidation type="list" allowBlank="1" sqref="D21:D45">
      <formula1>"R&amp;D Maintenance,R&amp;D,Custom Support,Consulting,Sales,Marketing,G&amp;A"</formula1>
    </dataValidation>
    <dataValidation type="list" allowBlank="1" sqref="E13:E45">
      <formula1>"Payroll,Consultant"</formula1>
    </dataValidation>
    <dataValidation type="list" allowBlank="1" sqref="D13:D20">
      <formula1>"Consulting,Sales,Marketing,G&amp;A"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showGridLines="0" workbookViewId="0">
      <pane xSplit="5.0" topLeftCell="F1" activePane="topRight" state="frozen"/>
      <selection activeCell="G2" sqref="G2" pane="topRight"/>
    </sheetView>
  </sheetViews>
  <sheetFormatPr customHeight="1" defaultColWidth="12.63" defaultRowHeight="15.75"/>
  <cols>
    <col customWidth="1" min="1" max="1" width="1.5"/>
    <col customWidth="1" min="2" max="2" width="16.5"/>
    <col customWidth="1" min="3" max="3" width="28.25"/>
    <col customWidth="1" min="4" max="4" width="19.0"/>
    <col customWidth="1" min="5" max="5" width="18.75"/>
    <col customWidth="1" min="42" max="42" width="1.63"/>
    <col customWidth="1" min="79" max="79" width="2.13"/>
  </cols>
  <sheetData>
    <row r="1" ht="5.25" customHeight="1">
      <c r="B1" s="10"/>
    </row>
    <row r="2">
      <c r="B2" s="10" t="s">
        <v>164</v>
      </c>
    </row>
    <row r="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</row>
    <row r="4" ht="6.0" customHeight="1"/>
    <row r="5">
      <c r="B5" s="10"/>
      <c r="C5" s="10"/>
      <c r="D5" s="10"/>
      <c r="E5" s="10"/>
      <c r="F5" s="10"/>
      <c r="AP5" s="10"/>
      <c r="AQ5" s="10"/>
      <c r="CA5" s="13"/>
      <c r="CB5" s="13"/>
    </row>
    <row r="6">
      <c r="B6" s="45" t="s">
        <v>123</v>
      </c>
      <c r="C6" s="46" t="s">
        <v>124</v>
      </c>
      <c r="D6" s="46" t="s">
        <v>125</v>
      </c>
      <c r="E6" s="46" t="s">
        <v>126</v>
      </c>
      <c r="F6" s="45" t="s">
        <v>165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78"/>
      <c r="AQ6" s="50" t="s">
        <v>166</v>
      </c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2"/>
      <c r="CA6" s="53"/>
      <c r="CB6" s="78" t="s">
        <v>164</v>
      </c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</row>
    <row r="7">
      <c r="B7" s="55"/>
      <c r="C7" s="54"/>
      <c r="D7" s="54"/>
      <c r="E7" s="54"/>
      <c r="F7" s="58" t="str">
        <f>Setup!I18</f>
        <v>Jan'22</v>
      </c>
      <c r="G7" s="57" t="str">
        <f>Setup!J18</f>
        <v>Feb'22</v>
      </c>
      <c r="H7" s="57" t="str">
        <f>Setup!K18</f>
        <v>Mar'22</v>
      </c>
      <c r="I7" s="57" t="str">
        <f>Setup!L18</f>
        <v>Apr'22</v>
      </c>
      <c r="J7" s="57" t="str">
        <f>Setup!M18</f>
        <v>May'22</v>
      </c>
      <c r="K7" s="57" t="str">
        <f>Setup!N18</f>
        <v>Jun'22</v>
      </c>
      <c r="L7" s="57" t="str">
        <f>Setup!O18</f>
        <v>Jul'22</v>
      </c>
      <c r="M7" s="57" t="str">
        <f>Setup!P18</f>
        <v>Aug'22</v>
      </c>
      <c r="N7" s="57" t="str">
        <f>Setup!Q18</f>
        <v>Sep'22</v>
      </c>
      <c r="O7" s="57" t="str">
        <f>Setup!R18</f>
        <v>Oct'22</v>
      </c>
      <c r="P7" s="57" t="str">
        <f>Setup!S18</f>
        <v>Nov'22</v>
      </c>
      <c r="Q7" s="57" t="str">
        <f>Setup!T18</f>
        <v>Dec'22</v>
      </c>
      <c r="R7" s="57" t="str">
        <f>Setup!U18</f>
        <v>Jan'23</v>
      </c>
      <c r="S7" s="57" t="str">
        <f>Setup!V18</f>
        <v>Feb'23</v>
      </c>
      <c r="T7" s="57" t="str">
        <f>Setup!W18</f>
        <v>Mar'23</v>
      </c>
      <c r="U7" s="57" t="str">
        <f>Setup!X18</f>
        <v>Apr'23</v>
      </c>
      <c r="V7" s="57" t="str">
        <f>Setup!Y18</f>
        <v>May'23</v>
      </c>
      <c r="W7" s="57" t="str">
        <f>Setup!Z18</f>
        <v>Jun'23</v>
      </c>
      <c r="X7" s="57" t="str">
        <f>Setup!AA18</f>
        <v>Jul'23</v>
      </c>
      <c r="Y7" s="57" t="str">
        <f>Setup!AB18</f>
        <v>Aug'23</v>
      </c>
      <c r="Z7" s="57" t="str">
        <f>Setup!AC18</f>
        <v>Sep'23</v>
      </c>
      <c r="AA7" s="57" t="str">
        <f>Setup!AD18</f>
        <v>Oct'23</v>
      </c>
      <c r="AB7" s="57" t="str">
        <f>Setup!AE18</f>
        <v>Nov'23</v>
      </c>
      <c r="AC7" s="57" t="str">
        <f>Setup!AF18</f>
        <v>Dec'23</v>
      </c>
      <c r="AD7" s="57" t="str">
        <f>Setup!AG18</f>
        <v>Jan'24</v>
      </c>
      <c r="AE7" s="57" t="str">
        <f>Setup!AH18</f>
        <v>Feb'24</v>
      </c>
      <c r="AF7" s="57" t="str">
        <f>Setup!AI18</f>
        <v>Mar'24</v>
      </c>
      <c r="AG7" s="57" t="str">
        <f>Setup!AJ18</f>
        <v>Apr'24</v>
      </c>
      <c r="AH7" s="57" t="str">
        <f>Setup!AK18</f>
        <v>May'24</v>
      </c>
      <c r="AI7" s="57" t="str">
        <f>Setup!AL18</f>
        <v>Jun'24</v>
      </c>
      <c r="AJ7" s="57" t="str">
        <f>Setup!AM18</f>
        <v>Jul'24</v>
      </c>
      <c r="AK7" s="57" t="str">
        <f>Setup!AN18</f>
        <v>Aug'24</v>
      </c>
      <c r="AL7" s="57" t="str">
        <f>Setup!AO18</f>
        <v>Sep'24</v>
      </c>
      <c r="AM7" s="57" t="str">
        <f>Setup!AP18</f>
        <v>Oct'24</v>
      </c>
      <c r="AN7" s="57" t="str">
        <f>Setup!AQ18</f>
        <v>Nov'24</v>
      </c>
      <c r="AO7" s="57" t="str">
        <f>Setup!AR18</f>
        <v>Dec'24</v>
      </c>
      <c r="AP7" s="60"/>
      <c r="AQ7" s="59" t="str">
        <f>Setup!I18</f>
        <v>Jan'22</v>
      </c>
      <c r="AR7" s="60" t="str">
        <f>Setup!J18</f>
        <v>Feb'22</v>
      </c>
      <c r="AS7" s="60" t="str">
        <f>Setup!K18</f>
        <v>Mar'22</v>
      </c>
      <c r="AT7" s="60" t="str">
        <f>Setup!L18</f>
        <v>Apr'22</v>
      </c>
      <c r="AU7" s="60" t="str">
        <f>Setup!M18</f>
        <v>May'22</v>
      </c>
      <c r="AV7" s="60" t="str">
        <f>Setup!N18</f>
        <v>Jun'22</v>
      </c>
      <c r="AW7" s="60" t="str">
        <f>Setup!O18</f>
        <v>Jul'22</v>
      </c>
      <c r="AX7" s="60" t="str">
        <f>Setup!P18</f>
        <v>Aug'22</v>
      </c>
      <c r="AY7" s="60" t="str">
        <f>Setup!Q18</f>
        <v>Sep'22</v>
      </c>
      <c r="AZ7" s="60" t="str">
        <f>Setup!R18</f>
        <v>Oct'22</v>
      </c>
      <c r="BA7" s="60" t="str">
        <f>Setup!S18</f>
        <v>Nov'22</v>
      </c>
      <c r="BB7" s="60" t="str">
        <f>Setup!T18</f>
        <v>Dec'22</v>
      </c>
      <c r="BC7" s="60" t="str">
        <f>Setup!U18</f>
        <v>Jan'23</v>
      </c>
      <c r="BD7" s="60" t="str">
        <f>Setup!V18</f>
        <v>Feb'23</v>
      </c>
      <c r="BE7" s="60" t="str">
        <f>Setup!W18</f>
        <v>Mar'23</v>
      </c>
      <c r="BF7" s="60" t="str">
        <f>Setup!X18</f>
        <v>Apr'23</v>
      </c>
      <c r="BG7" s="60" t="str">
        <f>Setup!Y18</f>
        <v>May'23</v>
      </c>
      <c r="BH7" s="60" t="str">
        <f>Setup!Z18</f>
        <v>Jun'23</v>
      </c>
      <c r="BI7" s="60" t="str">
        <f>Setup!AA18</f>
        <v>Jul'23</v>
      </c>
      <c r="BJ7" s="60" t="str">
        <f>Setup!AB18</f>
        <v>Aug'23</v>
      </c>
      <c r="BK7" s="60" t="str">
        <f>Setup!AC18</f>
        <v>Sep'23</v>
      </c>
      <c r="BL7" s="60" t="str">
        <f>Setup!AD18</f>
        <v>Oct'23</v>
      </c>
      <c r="BM7" s="60" t="str">
        <f>Setup!AE18</f>
        <v>Nov'23</v>
      </c>
      <c r="BN7" s="60" t="str">
        <f>Setup!AF18</f>
        <v>Dec'23</v>
      </c>
      <c r="BO7" s="60" t="str">
        <f>Setup!AG18</f>
        <v>Jan'24</v>
      </c>
      <c r="BP7" s="60" t="str">
        <f>Setup!AH18</f>
        <v>Feb'24</v>
      </c>
      <c r="BQ7" s="60" t="str">
        <f>Setup!AI18</f>
        <v>Mar'24</v>
      </c>
      <c r="BR7" s="60" t="str">
        <f>Setup!AJ18</f>
        <v>Apr'24</v>
      </c>
      <c r="BS7" s="60" t="str">
        <f>Setup!AK18</f>
        <v>May'24</v>
      </c>
      <c r="BT7" s="60" t="str">
        <f>Setup!AL18</f>
        <v>Jun'24</v>
      </c>
      <c r="BU7" s="60" t="str">
        <f>Setup!AM18</f>
        <v>Jul'24</v>
      </c>
      <c r="BV7" s="60" t="str">
        <f>Setup!AN18</f>
        <v>Aug'24</v>
      </c>
      <c r="BW7" s="60" t="str">
        <f>Setup!AO18</f>
        <v>Sep'24</v>
      </c>
      <c r="BX7" s="60" t="str">
        <f>Setup!AP18</f>
        <v>Oct'24</v>
      </c>
      <c r="BY7" s="60" t="str">
        <f>Setup!AQ18</f>
        <v>Nov'24</v>
      </c>
      <c r="BZ7" s="61" t="str">
        <f>Setup!AR18</f>
        <v>Dec'24</v>
      </c>
      <c r="CA7" s="60"/>
      <c r="CB7" s="60" t="str">
        <f>Setup!I18</f>
        <v>Jan'22</v>
      </c>
      <c r="CC7" s="60" t="str">
        <f>Setup!J18</f>
        <v>Feb'22</v>
      </c>
      <c r="CD7" s="60" t="str">
        <f>Setup!K18</f>
        <v>Mar'22</v>
      </c>
      <c r="CE7" s="60" t="str">
        <f>Setup!L18</f>
        <v>Apr'22</v>
      </c>
      <c r="CF7" s="60" t="str">
        <f>Setup!M18</f>
        <v>May'22</v>
      </c>
      <c r="CG7" s="60" t="str">
        <f>Setup!N18</f>
        <v>Jun'22</v>
      </c>
      <c r="CH7" s="60" t="str">
        <f>Setup!O18</f>
        <v>Jul'22</v>
      </c>
      <c r="CI7" s="60" t="str">
        <f>Setup!P18</f>
        <v>Aug'22</v>
      </c>
      <c r="CJ7" s="60" t="str">
        <f>Setup!Q18</f>
        <v>Sep'22</v>
      </c>
      <c r="CK7" s="60" t="str">
        <f>Setup!R18</f>
        <v>Oct'22</v>
      </c>
      <c r="CL7" s="60" t="str">
        <f>Setup!S18</f>
        <v>Nov'22</v>
      </c>
      <c r="CM7" s="60" t="str">
        <f>Setup!T18</f>
        <v>Dec'22</v>
      </c>
      <c r="CN7" s="60" t="str">
        <f>Setup!U18</f>
        <v>Jan'23</v>
      </c>
      <c r="CO7" s="60" t="str">
        <f>Setup!V18</f>
        <v>Feb'23</v>
      </c>
      <c r="CP7" s="60" t="str">
        <f>Setup!W18</f>
        <v>Mar'23</v>
      </c>
      <c r="CQ7" s="60" t="str">
        <f>Setup!X18</f>
        <v>Apr'23</v>
      </c>
      <c r="CR7" s="60" t="str">
        <f>Setup!Y18</f>
        <v>May'23</v>
      </c>
      <c r="CS7" s="60" t="str">
        <f>Setup!Z18</f>
        <v>Jun'23</v>
      </c>
      <c r="CT7" s="60" t="str">
        <f>Setup!AA18</f>
        <v>Jul'23</v>
      </c>
      <c r="CU7" s="60" t="str">
        <f>Setup!AB18</f>
        <v>Aug'23</v>
      </c>
      <c r="CV7" s="60" t="str">
        <f>Setup!AC18</f>
        <v>Sep'23</v>
      </c>
      <c r="CW7" s="60" t="str">
        <f>Setup!AD18</f>
        <v>Oct'23</v>
      </c>
      <c r="CX7" s="60" t="str">
        <f>Setup!AE18</f>
        <v>Nov'23</v>
      </c>
      <c r="CY7" s="60" t="str">
        <f>Setup!AF18</f>
        <v>Dec'23</v>
      </c>
      <c r="CZ7" s="60" t="str">
        <f>Setup!AG18</f>
        <v>Jan'24</v>
      </c>
      <c r="DA7" s="60" t="str">
        <f>Setup!AH18</f>
        <v>Feb'24</v>
      </c>
      <c r="DB7" s="60" t="str">
        <f>Setup!AI18</f>
        <v>Mar'24</v>
      </c>
      <c r="DC7" s="60" t="str">
        <f>Setup!AJ18</f>
        <v>Apr'24</v>
      </c>
      <c r="DD7" s="60" t="str">
        <f>Setup!AK18</f>
        <v>May'24</v>
      </c>
      <c r="DE7" s="60" t="str">
        <f>Setup!AL18</f>
        <v>Jun'24</v>
      </c>
      <c r="DF7" s="60" t="str">
        <f>Setup!AM18</f>
        <v>Jul'24</v>
      </c>
      <c r="DG7" s="60" t="str">
        <f>Setup!AN18</f>
        <v>Aug'24</v>
      </c>
      <c r="DH7" s="60" t="str">
        <f>Setup!AO18</f>
        <v>Sep'24</v>
      </c>
      <c r="DI7" s="60" t="str">
        <f>Setup!AP18</f>
        <v>Oct'24</v>
      </c>
      <c r="DJ7" s="60" t="str">
        <f>Setup!AQ18</f>
        <v>Nov'24</v>
      </c>
      <c r="DK7" s="60" t="str">
        <f>Setup!AR18</f>
        <v>Dec'24</v>
      </c>
    </row>
    <row r="8">
      <c r="B8" s="63" t="str">
        <f>Personnel!B13</f>
        <v>John Snow</v>
      </c>
      <c r="C8" s="63" t="str">
        <f>Personnel!C13</f>
        <v>CEO</v>
      </c>
      <c r="D8" s="63" t="str">
        <f>Personnel!D13</f>
        <v>Sales</v>
      </c>
      <c r="E8" s="63" t="str">
        <f>Personnel!E13</f>
        <v>Consultant</v>
      </c>
      <c r="F8" s="43">
        <v>0.0</v>
      </c>
      <c r="G8" s="43">
        <v>0.0</v>
      </c>
      <c r="H8" s="43">
        <v>0.0</v>
      </c>
      <c r="I8" s="43">
        <v>0.0</v>
      </c>
      <c r="J8" s="43">
        <v>0.0</v>
      </c>
      <c r="K8" s="43">
        <v>0.0</v>
      </c>
      <c r="L8" s="43">
        <v>0.0</v>
      </c>
      <c r="M8" s="43">
        <v>0.0</v>
      </c>
      <c r="N8" s="43">
        <v>0.0</v>
      </c>
      <c r="O8" s="43">
        <v>0.0</v>
      </c>
      <c r="P8" s="43">
        <v>0.0</v>
      </c>
      <c r="Q8" s="43">
        <v>0.0</v>
      </c>
      <c r="R8" s="43">
        <v>0.0</v>
      </c>
      <c r="S8" s="43">
        <v>0.0</v>
      </c>
      <c r="T8" s="43">
        <v>0.0</v>
      </c>
      <c r="U8" s="43">
        <v>0.0</v>
      </c>
      <c r="V8" s="43">
        <v>0.0</v>
      </c>
      <c r="W8" s="43">
        <v>0.0</v>
      </c>
      <c r="X8" s="43">
        <v>0.0</v>
      </c>
      <c r="Y8" s="43">
        <v>0.0</v>
      </c>
      <c r="Z8" s="43">
        <v>0.0</v>
      </c>
      <c r="AA8" s="43">
        <v>0.0</v>
      </c>
      <c r="AB8" s="43">
        <v>0.0</v>
      </c>
      <c r="AC8" s="43">
        <v>0.0</v>
      </c>
      <c r="AD8" s="43">
        <v>0.0</v>
      </c>
      <c r="AE8" s="43">
        <v>0.0</v>
      </c>
      <c r="AF8" s="43">
        <v>0.0</v>
      </c>
      <c r="AG8" s="43">
        <v>0.0</v>
      </c>
      <c r="AH8" s="43">
        <v>0.0</v>
      </c>
      <c r="AI8" s="43">
        <v>0.0</v>
      </c>
      <c r="AJ8" s="43">
        <v>0.0</v>
      </c>
      <c r="AK8" s="43">
        <v>0.0</v>
      </c>
      <c r="AL8" s="43">
        <v>0.0</v>
      </c>
      <c r="AM8" s="43">
        <v>0.0</v>
      </c>
      <c r="AN8" s="43">
        <v>0.0</v>
      </c>
      <c r="AO8" s="43">
        <v>0.0</v>
      </c>
      <c r="AP8" s="65"/>
      <c r="AQ8" s="79">
        <v>0.0</v>
      </c>
      <c r="AR8" s="79">
        <v>0.0</v>
      </c>
      <c r="AS8" s="79">
        <v>0.0</v>
      </c>
      <c r="AT8" s="79">
        <v>0.0</v>
      </c>
      <c r="AU8" s="79">
        <v>0.0</v>
      </c>
      <c r="AV8" s="79">
        <v>0.0</v>
      </c>
      <c r="AW8" s="79">
        <v>0.0</v>
      </c>
      <c r="AX8" s="79">
        <v>0.0</v>
      </c>
      <c r="AY8" s="79">
        <v>0.0</v>
      </c>
      <c r="AZ8" s="79">
        <v>0.0</v>
      </c>
      <c r="BA8" s="79">
        <v>0.0</v>
      </c>
      <c r="BB8" s="79">
        <v>0.0</v>
      </c>
      <c r="BC8" s="79">
        <v>0.0</v>
      </c>
      <c r="BD8" s="79">
        <v>0.0</v>
      </c>
      <c r="BE8" s="79">
        <v>0.0</v>
      </c>
      <c r="BF8" s="79">
        <v>0.0</v>
      </c>
      <c r="BG8" s="79">
        <v>0.0</v>
      </c>
      <c r="BH8" s="79">
        <v>0.0</v>
      </c>
      <c r="BI8" s="79">
        <v>0.0</v>
      </c>
      <c r="BJ8" s="79">
        <v>0.0</v>
      </c>
      <c r="BK8" s="79">
        <v>0.0</v>
      </c>
      <c r="BL8" s="79">
        <v>0.0</v>
      </c>
      <c r="BM8" s="79">
        <v>0.0</v>
      </c>
      <c r="BN8" s="79">
        <v>0.0</v>
      </c>
      <c r="BO8" s="79">
        <v>0.0</v>
      </c>
      <c r="BP8" s="79">
        <v>0.0</v>
      </c>
      <c r="BQ8" s="79">
        <v>0.0</v>
      </c>
      <c r="BR8" s="79">
        <v>0.0</v>
      </c>
      <c r="BS8" s="79">
        <v>0.0</v>
      </c>
      <c r="BT8" s="79">
        <v>0.0</v>
      </c>
      <c r="BU8" s="79">
        <v>0.0</v>
      </c>
      <c r="BV8" s="79">
        <v>0.0</v>
      </c>
      <c r="BW8" s="79">
        <v>0.0</v>
      </c>
      <c r="BX8" s="79">
        <v>0.0</v>
      </c>
      <c r="BY8" s="79">
        <v>0.0</v>
      </c>
      <c r="BZ8" s="79">
        <v>0.0</v>
      </c>
      <c r="CA8" s="65"/>
      <c r="CB8" s="80">
        <f>Setup!I$17*F8*AQ8</f>
        <v>0</v>
      </c>
      <c r="CC8" s="80">
        <f>Setup!J$17*G8*AR8</f>
        <v>0</v>
      </c>
      <c r="CD8" s="80">
        <f>Setup!K$17*H8*AS8</f>
        <v>0</v>
      </c>
      <c r="CE8" s="80">
        <f>Setup!L$17*I8*AT8</f>
        <v>0</v>
      </c>
      <c r="CF8" s="80">
        <f>Setup!M$17*J8*AU8</f>
        <v>0</v>
      </c>
      <c r="CG8" s="80">
        <f>Setup!N$17*K8*AV8</f>
        <v>0</v>
      </c>
      <c r="CH8" s="80">
        <f>Setup!O$17*L8*AW8</f>
        <v>0</v>
      </c>
      <c r="CI8" s="80">
        <f>Setup!P$17*M8*AX8</f>
        <v>0</v>
      </c>
      <c r="CJ8" s="80">
        <f>Setup!Q$17*N8*AY8</f>
        <v>0</v>
      </c>
      <c r="CK8" s="80">
        <f>Setup!R$17*O8*AZ8</f>
        <v>0</v>
      </c>
      <c r="CL8" s="80">
        <f>Setup!S$17*P8*BA8</f>
        <v>0</v>
      </c>
      <c r="CM8" s="80">
        <f>Setup!T$17*Q8*BB8</f>
        <v>0</v>
      </c>
      <c r="CN8" s="80">
        <f>Setup!U$17*R8*BC8</f>
        <v>0</v>
      </c>
      <c r="CO8" s="80">
        <f>Setup!V$17*S8*BD8</f>
        <v>0</v>
      </c>
      <c r="CP8" s="80">
        <f>Setup!W$17*T8*BE8</f>
        <v>0</v>
      </c>
      <c r="CQ8" s="80">
        <f>Setup!X$17*U8*BF8</f>
        <v>0</v>
      </c>
      <c r="CR8" s="80">
        <f>Setup!Y$17*V8*BG8</f>
        <v>0</v>
      </c>
      <c r="CS8" s="80">
        <f>Setup!Z$17*W8*BH8</f>
        <v>0</v>
      </c>
      <c r="CT8" s="80">
        <f>Setup!AA$17*X8*BI8</f>
        <v>0</v>
      </c>
      <c r="CU8" s="80">
        <f>Setup!AB$17*Y8*BJ8</f>
        <v>0</v>
      </c>
      <c r="CV8" s="80">
        <f>Setup!AC$17*Z8*BK8</f>
        <v>0</v>
      </c>
      <c r="CW8" s="80">
        <f>Setup!AD$17*AA8*BL8</f>
        <v>0</v>
      </c>
      <c r="CX8" s="80">
        <f>Setup!AE$17*AB8*BM8</f>
        <v>0</v>
      </c>
      <c r="CY8" s="80">
        <f>Setup!AF$17*AC8*BN8</f>
        <v>0</v>
      </c>
      <c r="CZ8" s="80">
        <f>Setup!AG$17*AD8*BO8</f>
        <v>0</v>
      </c>
      <c r="DA8" s="80">
        <f>Setup!AH$17*AE8*BP8</f>
        <v>0</v>
      </c>
      <c r="DB8" s="80">
        <f>Setup!AI$17*AF8*BQ8</f>
        <v>0</v>
      </c>
      <c r="DC8" s="80">
        <f>Setup!AJ$17*AG8*BR8</f>
        <v>0</v>
      </c>
      <c r="DD8" s="80">
        <f>Setup!AK$17*AH8*BS8</f>
        <v>0</v>
      </c>
      <c r="DE8" s="80">
        <f>Setup!AL$17*AI8*BT8</f>
        <v>0</v>
      </c>
      <c r="DF8" s="80">
        <f>Setup!AM$17*AJ8*BU8</f>
        <v>0</v>
      </c>
      <c r="DG8" s="80">
        <f>Setup!AN$17*AK8*BV8</f>
        <v>0</v>
      </c>
      <c r="DH8" s="80">
        <f>Setup!AO$17*AL8*BW8</f>
        <v>0</v>
      </c>
      <c r="DI8" s="80">
        <f>Setup!AP$17*AM8*BX8</f>
        <v>0</v>
      </c>
      <c r="DJ8" s="80">
        <f>Setup!AQ$17*AN8*BY8</f>
        <v>0</v>
      </c>
      <c r="DK8" s="80">
        <f>Setup!AR$17*AO8*BZ8</f>
        <v>0</v>
      </c>
    </row>
    <row r="9">
      <c r="B9" s="63" t="str">
        <f>Personnel!B14</f>
        <v>Tyrion Lannister</v>
      </c>
      <c r="C9" s="63" t="str">
        <f>Personnel!C14</f>
        <v>CFO</v>
      </c>
      <c r="D9" s="63" t="str">
        <f>Personnel!D14</f>
        <v>G&amp;A</v>
      </c>
      <c r="E9" s="63" t="str">
        <f>Personnel!E14</f>
        <v>Consultant</v>
      </c>
      <c r="F9" s="43">
        <v>0.0</v>
      </c>
      <c r="G9" s="43">
        <v>0.0</v>
      </c>
      <c r="H9" s="43">
        <v>0.0</v>
      </c>
      <c r="I9" s="43">
        <v>0.0</v>
      </c>
      <c r="J9" s="43">
        <v>0.0</v>
      </c>
      <c r="K9" s="43">
        <v>0.0</v>
      </c>
      <c r="L9" s="43">
        <v>0.0</v>
      </c>
      <c r="M9" s="43">
        <v>0.0</v>
      </c>
      <c r="N9" s="43">
        <v>0.0</v>
      </c>
      <c r="O9" s="43">
        <v>0.0</v>
      </c>
      <c r="P9" s="43">
        <v>0.0</v>
      </c>
      <c r="Q9" s="43">
        <v>0.0</v>
      </c>
      <c r="R9" s="43">
        <v>0.0</v>
      </c>
      <c r="S9" s="43">
        <v>0.0</v>
      </c>
      <c r="T9" s="43">
        <v>0.0</v>
      </c>
      <c r="U9" s="43">
        <v>0.0</v>
      </c>
      <c r="V9" s="43">
        <v>0.0</v>
      </c>
      <c r="W9" s="43">
        <v>0.0</v>
      </c>
      <c r="X9" s="43">
        <v>0.0</v>
      </c>
      <c r="Y9" s="43">
        <v>0.0</v>
      </c>
      <c r="Z9" s="43">
        <v>0.0</v>
      </c>
      <c r="AA9" s="43">
        <v>0.0</v>
      </c>
      <c r="AB9" s="43">
        <v>0.0</v>
      </c>
      <c r="AC9" s="43">
        <v>0.0</v>
      </c>
      <c r="AD9" s="43">
        <v>0.0</v>
      </c>
      <c r="AE9" s="43">
        <v>0.0</v>
      </c>
      <c r="AF9" s="43">
        <v>0.0</v>
      </c>
      <c r="AG9" s="43">
        <v>0.0</v>
      </c>
      <c r="AH9" s="43">
        <v>0.0</v>
      </c>
      <c r="AI9" s="43">
        <v>0.0</v>
      </c>
      <c r="AJ9" s="43">
        <v>0.0</v>
      </c>
      <c r="AK9" s="43">
        <v>0.0</v>
      </c>
      <c r="AL9" s="43">
        <v>0.0</v>
      </c>
      <c r="AM9" s="43">
        <v>0.0</v>
      </c>
      <c r="AN9" s="43">
        <v>0.0</v>
      </c>
      <c r="AO9" s="43">
        <v>0.0</v>
      </c>
      <c r="AP9" s="65"/>
      <c r="AQ9" s="79">
        <v>0.0</v>
      </c>
      <c r="AR9" s="79">
        <v>0.0</v>
      </c>
      <c r="AS9" s="79">
        <v>0.0</v>
      </c>
      <c r="AT9" s="79">
        <v>0.0</v>
      </c>
      <c r="AU9" s="79">
        <v>0.0</v>
      </c>
      <c r="AV9" s="79">
        <v>0.0</v>
      </c>
      <c r="AW9" s="79">
        <v>0.0</v>
      </c>
      <c r="AX9" s="79">
        <v>0.0</v>
      </c>
      <c r="AY9" s="79">
        <v>0.0</v>
      </c>
      <c r="AZ9" s="79">
        <v>0.0</v>
      </c>
      <c r="BA9" s="79">
        <v>0.0</v>
      </c>
      <c r="BB9" s="79">
        <v>0.0</v>
      </c>
      <c r="BC9" s="79">
        <v>0.0</v>
      </c>
      <c r="BD9" s="79">
        <v>0.0</v>
      </c>
      <c r="BE9" s="79">
        <v>0.0</v>
      </c>
      <c r="BF9" s="79">
        <v>0.0</v>
      </c>
      <c r="BG9" s="79">
        <v>0.0</v>
      </c>
      <c r="BH9" s="79">
        <v>0.0</v>
      </c>
      <c r="BI9" s="79">
        <v>0.0</v>
      </c>
      <c r="BJ9" s="79">
        <v>0.0</v>
      </c>
      <c r="BK9" s="79">
        <v>0.0</v>
      </c>
      <c r="BL9" s="79">
        <v>0.0</v>
      </c>
      <c r="BM9" s="79">
        <v>0.0</v>
      </c>
      <c r="BN9" s="79">
        <v>0.0</v>
      </c>
      <c r="BO9" s="79">
        <v>0.0</v>
      </c>
      <c r="BP9" s="79">
        <v>0.0</v>
      </c>
      <c r="BQ9" s="79">
        <v>0.0</v>
      </c>
      <c r="BR9" s="79">
        <v>0.0</v>
      </c>
      <c r="BS9" s="79">
        <v>0.0</v>
      </c>
      <c r="BT9" s="79">
        <v>0.0</v>
      </c>
      <c r="BU9" s="79">
        <v>0.0</v>
      </c>
      <c r="BV9" s="79">
        <v>0.0</v>
      </c>
      <c r="BW9" s="79">
        <v>0.0</v>
      </c>
      <c r="BX9" s="79">
        <v>0.0</v>
      </c>
      <c r="BY9" s="79">
        <v>0.0</v>
      </c>
      <c r="BZ9" s="79">
        <v>0.0</v>
      </c>
      <c r="CA9" s="65"/>
      <c r="CB9" s="80">
        <f>Setup!I$17*F9*AQ9</f>
        <v>0</v>
      </c>
      <c r="CC9" s="80">
        <f>Setup!J$17*G9*AR9</f>
        <v>0</v>
      </c>
      <c r="CD9" s="80">
        <f>Setup!K$17*H9*AS9</f>
        <v>0</v>
      </c>
      <c r="CE9" s="80">
        <f>Setup!L$17*I9*AT9</f>
        <v>0</v>
      </c>
      <c r="CF9" s="80">
        <f>Setup!M$17*J9*AU9</f>
        <v>0</v>
      </c>
      <c r="CG9" s="80">
        <f>Setup!N$17*K9*AV9</f>
        <v>0</v>
      </c>
      <c r="CH9" s="80">
        <f>Setup!O$17*L9*AW9</f>
        <v>0</v>
      </c>
      <c r="CI9" s="80">
        <f>Setup!P$17*M9*AX9</f>
        <v>0</v>
      </c>
      <c r="CJ9" s="80">
        <f>Setup!Q$17*N9*AY9</f>
        <v>0</v>
      </c>
      <c r="CK9" s="80">
        <f>Setup!R$17*O9*AZ9</f>
        <v>0</v>
      </c>
      <c r="CL9" s="80">
        <f>Setup!S$17*P9*BA9</f>
        <v>0</v>
      </c>
      <c r="CM9" s="80">
        <f>Setup!T$17*Q9*BB9</f>
        <v>0</v>
      </c>
      <c r="CN9" s="80">
        <f>Setup!U$17*R9*BC9</f>
        <v>0</v>
      </c>
      <c r="CO9" s="80">
        <f>Setup!V$17*S9*BD9</f>
        <v>0</v>
      </c>
      <c r="CP9" s="80">
        <f>Setup!W$17*T9*BE9</f>
        <v>0</v>
      </c>
      <c r="CQ9" s="80">
        <f>Setup!X$17*U9*BF9</f>
        <v>0</v>
      </c>
      <c r="CR9" s="80">
        <f>Setup!Y$17*V9*BG9</f>
        <v>0</v>
      </c>
      <c r="CS9" s="80">
        <f>Setup!Z$17*W9*BH9</f>
        <v>0</v>
      </c>
      <c r="CT9" s="80">
        <f>Setup!AA$17*X9*BI9</f>
        <v>0</v>
      </c>
      <c r="CU9" s="80">
        <f>Setup!AB$17*Y9*BJ9</f>
        <v>0</v>
      </c>
      <c r="CV9" s="80">
        <f>Setup!AC$17*Z9*BK9</f>
        <v>0</v>
      </c>
      <c r="CW9" s="80">
        <f>Setup!AD$17*AA9*BL9</f>
        <v>0</v>
      </c>
      <c r="CX9" s="80">
        <f>Setup!AE$17*AB9*BM9</f>
        <v>0</v>
      </c>
      <c r="CY9" s="80">
        <f>Setup!AF$17*AC9*BN9</f>
        <v>0</v>
      </c>
      <c r="CZ9" s="80">
        <f>Setup!AG$17*AD9*BO9</f>
        <v>0</v>
      </c>
      <c r="DA9" s="80">
        <f>Setup!AH$17*AE9*BP9</f>
        <v>0</v>
      </c>
      <c r="DB9" s="80">
        <f>Setup!AI$17*AF9*BQ9</f>
        <v>0</v>
      </c>
      <c r="DC9" s="80">
        <f>Setup!AJ$17*AG9*BR9</f>
        <v>0</v>
      </c>
      <c r="DD9" s="80">
        <f>Setup!AK$17*AH9*BS9</f>
        <v>0</v>
      </c>
      <c r="DE9" s="80">
        <f>Setup!AL$17*AI9*BT9</f>
        <v>0</v>
      </c>
      <c r="DF9" s="80">
        <f>Setup!AM$17*AJ9*BU9</f>
        <v>0</v>
      </c>
      <c r="DG9" s="80">
        <f>Setup!AN$17*AK9*BV9</f>
        <v>0</v>
      </c>
      <c r="DH9" s="80">
        <f>Setup!AO$17*AL9*BW9</f>
        <v>0</v>
      </c>
      <c r="DI9" s="80">
        <f>Setup!AP$17*AM9*BX9</f>
        <v>0</v>
      </c>
      <c r="DJ9" s="80">
        <f>Setup!AQ$17*AN9*BY9</f>
        <v>0</v>
      </c>
      <c r="DK9" s="80">
        <f>Setup!AR$17*AO9*BZ9</f>
        <v>0</v>
      </c>
    </row>
    <row r="10">
      <c r="B10" s="63" t="str">
        <f>Personnel!B15</f>
        <v>Melisandre of Asshai</v>
      </c>
      <c r="C10" s="63" t="str">
        <f>Personnel!C15</f>
        <v>CMO</v>
      </c>
      <c r="D10" s="63" t="str">
        <f>Personnel!D15</f>
        <v>Marketing</v>
      </c>
      <c r="E10" s="63" t="str">
        <f>Personnel!E15</f>
        <v>Consultant</v>
      </c>
      <c r="F10" s="43">
        <v>0.0</v>
      </c>
      <c r="G10" s="43">
        <v>0.0</v>
      </c>
      <c r="H10" s="43">
        <v>0.0</v>
      </c>
      <c r="I10" s="43">
        <v>0.0</v>
      </c>
      <c r="J10" s="43">
        <v>0.0</v>
      </c>
      <c r="K10" s="43">
        <v>0.0</v>
      </c>
      <c r="L10" s="43">
        <v>0.0</v>
      </c>
      <c r="M10" s="43">
        <v>0.0</v>
      </c>
      <c r="N10" s="43">
        <v>0.0</v>
      </c>
      <c r="O10" s="43">
        <v>0.0</v>
      </c>
      <c r="P10" s="43">
        <v>0.0</v>
      </c>
      <c r="Q10" s="43">
        <v>0.0</v>
      </c>
      <c r="R10" s="43">
        <v>0.0</v>
      </c>
      <c r="S10" s="43">
        <v>0.0</v>
      </c>
      <c r="T10" s="43">
        <v>0.0</v>
      </c>
      <c r="U10" s="43">
        <v>0.0</v>
      </c>
      <c r="V10" s="43">
        <v>0.0</v>
      </c>
      <c r="W10" s="43">
        <v>0.0</v>
      </c>
      <c r="X10" s="43">
        <v>0.0</v>
      </c>
      <c r="Y10" s="43">
        <v>0.0</v>
      </c>
      <c r="Z10" s="43">
        <v>0.0</v>
      </c>
      <c r="AA10" s="43">
        <v>0.0</v>
      </c>
      <c r="AB10" s="43">
        <v>0.0</v>
      </c>
      <c r="AC10" s="43">
        <v>0.0</v>
      </c>
      <c r="AD10" s="43">
        <v>0.0</v>
      </c>
      <c r="AE10" s="43">
        <v>0.0</v>
      </c>
      <c r="AF10" s="43">
        <v>0.0</v>
      </c>
      <c r="AG10" s="43">
        <v>0.0</v>
      </c>
      <c r="AH10" s="43">
        <v>0.0</v>
      </c>
      <c r="AI10" s="43">
        <v>0.0</v>
      </c>
      <c r="AJ10" s="43">
        <v>0.0</v>
      </c>
      <c r="AK10" s="43">
        <v>0.0</v>
      </c>
      <c r="AL10" s="43">
        <v>0.0</v>
      </c>
      <c r="AM10" s="43">
        <v>0.0</v>
      </c>
      <c r="AN10" s="43">
        <v>0.0</v>
      </c>
      <c r="AO10" s="43">
        <v>0.0</v>
      </c>
      <c r="AP10" s="65"/>
      <c r="AQ10" s="79">
        <v>0.0</v>
      </c>
      <c r="AR10" s="79">
        <v>0.0</v>
      </c>
      <c r="AS10" s="79">
        <v>0.0</v>
      </c>
      <c r="AT10" s="79">
        <v>0.0</v>
      </c>
      <c r="AU10" s="79">
        <v>0.0</v>
      </c>
      <c r="AV10" s="79">
        <v>0.0</v>
      </c>
      <c r="AW10" s="79">
        <v>0.0</v>
      </c>
      <c r="AX10" s="79">
        <v>0.0</v>
      </c>
      <c r="AY10" s="79">
        <v>0.0</v>
      </c>
      <c r="AZ10" s="79">
        <v>0.0</v>
      </c>
      <c r="BA10" s="79">
        <v>0.0</v>
      </c>
      <c r="BB10" s="79">
        <v>0.0</v>
      </c>
      <c r="BC10" s="79">
        <v>0.0</v>
      </c>
      <c r="BD10" s="79">
        <v>0.0</v>
      </c>
      <c r="BE10" s="79">
        <v>0.0</v>
      </c>
      <c r="BF10" s="79">
        <v>0.0</v>
      </c>
      <c r="BG10" s="79">
        <v>0.0</v>
      </c>
      <c r="BH10" s="79">
        <v>0.0</v>
      </c>
      <c r="BI10" s="79">
        <v>0.0</v>
      </c>
      <c r="BJ10" s="79">
        <v>0.0</v>
      </c>
      <c r="BK10" s="79">
        <v>0.0</v>
      </c>
      <c r="BL10" s="79">
        <v>0.0</v>
      </c>
      <c r="BM10" s="79">
        <v>0.0</v>
      </c>
      <c r="BN10" s="79">
        <v>0.0</v>
      </c>
      <c r="BO10" s="79">
        <v>0.0</v>
      </c>
      <c r="BP10" s="79">
        <v>0.0</v>
      </c>
      <c r="BQ10" s="79">
        <v>0.0</v>
      </c>
      <c r="BR10" s="79">
        <v>0.0</v>
      </c>
      <c r="BS10" s="79">
        <v>0.0</v>
      </c>
      <c r="BT10" s="79">
        <v>0.0</v>
      </c>
      <c r="BU10" s="79">
        <v>0.0</v>
      </c>
      <c r="BV10" s="79">
        <v>0.0</v>
      </c>
      <c r="BW10" s="79">
        <v>0.0</v>
      </c>
      <c r="BX10" s="79">
        <v>0.0</v>
      </c>
      <c r="BY10" s="79">
        <v>0.0</v>
      </c>
      <c r="BZ10" s="79">
        <v>0.0</v>
      </c>
      <c r="CA10" s="65"/>
      <c r="CB10" s="80">
        <f>Setup!I$17*F10*AQ10</f>
        <v>0</v>
      </c>
      <c r="CC10" s="80">
        <f>Setup!J$17*G10*AR10</f>
        <v>0</v>
      </c>
      <c r="CD10" s="80">
        <f>Setup!K$17*H10*AS10</f>
        <v>0</v>
      </c>
      <c r="CE10" s="80">
        <f>Setup!L$17*I10*AT10</f>
        <v>0</v>
      </c>
      <c r="CF10" s="80">
        <f>Setup!M$17*J10*AU10</f>
        <v>0</v>
      </c>
      <c r="CG10" s="80">
        <f>Setup!N$17*K10*AV10</f>
        <v>0</v>
      </c>
      <c r="CH10" s="80">
        <f>Setup!O$17*L10*AW10</f>
        <v>0</v>
      </c>
      <c r="CI10" s="80">
        <f>Setup!P$17*M10*AX10</f>
        <v>0</v>
      </c>
      <c r="CJ10" s="80">
        <f>Setup!Q$17*N10*AY10</f>
        <v>0</v>
      </c>
      <c r="CK10" s="80">
        <f>Setup!R$17*O10*AZ10</f>
        <v>0</v>
      </c>
      <c r="CL10" s="80">
        <f>Setup!S$17*P10*BA10</f>
        <v>0</v>
      </c>
      <c r="CM10" s="80">
        <f>Setup!T$17*Q10*BB10</f>
        <v>0</v>
      </c>
      <c r="CN10" s="80">
        <f>Setup!U$17*R10*BC10</f>
        <v>0</v>
      </c>
      <c r="CO10" s="80">
        <f>Setup!V$17*S10*BD10</f>
        <v>0</v>
      </c>
      <c r="CP10" s="80">
        <f>Setup!W$17*T10*BE10</f>
        <v>0</v>
      </c>
      <c r="CQ10" s="80">
        <f>Setup!X$17*U10*BF10</f>
        <v>0</v>
      </c>
      <c r="CR10" s="80">
        <f>Setup!Y$17*V10*BG10</f>
        <v>0</v>
      </c>
      <c r="CS10" s="80">
        <f>Setup!Z$17*W10*BH10</f>
        <v>0</v>
      </c>
      <c r="CT10" s="80">
        <f>Setup!AA$17*X10*BI10</f>
        <v>0</v>
      </c>
      <c r="CU10" s="80">
        <f>Setup!AB$17*Y10*BJ10</f>
        <v>0</v>
      </c>
      <c r="CV10" s="80">
        <f>Setup!AC$17*Z10*BK10</f>
        <v>0</v>
      </c>
      <c r="CW10" s="80">
        <f>Setup!AD$17*AA10*BL10</f>
        <v>0</v>
      </c>
      <c r="CX10" s="80">
        <f>Setup!AE$17*AB10*BM10</f>
        <v>0</v>
      </c>
      <c r="CY10" s="80">
        <f>Setup!AF$17*AC10*BN10</f>
        <v>0</v>
      </c>
      <c r="CZ10" s="80">
        <f>Setup!AG$17*AD10*BO10</f>
        <v>0</v>
      </c>
      <c r="DA10" s="80">
        <f>Setup!AH$17*AE10*BP10</f>
        <v>0</v>
      </c>
      <c r="DB10" s="80">
        <f>Setup!AI$17*AF10*BQ10</f>
        <v>0</v>
      </c>
      <c r="DC10" s="80">
        <f>Setup!AJ$17*AG10*BR10</f>
        <v>0</v>
      </c>
      <c r="DD10" s="80">
        <f>Setup!AK$17*AH10*BS10</f>
        <v>0</v>
      </c>
      <c r="DE10" s="80">
        <f>Setup!AL$17*AI10*BT10</f>
        <v>0</v>
      </c>
      <c r="DF10" s="80">
        <f>Setup!AM$17*AJ10*BU10</f>
        <v>0</v>
      </c>
      <c r="DG10" s="80">
        <f>Setup!AN$17*AK10*BV10</f>
        <v>0</v>
      </c>
      <c r="DH10" s="80">
        <f>Setup!AO$17*AL10*BW10</f>
        <v>0</v>
      </c>
      <c r="DI10" s="80">
        <f>Setup!AP$17*AM10*BX10</f>
        <v>0</v>
      </c>
      <c r="DJ10" s="80">
        <f>Setup!AQ$17*AN10*BY10</f>
        <v>0</v>
      </c>
      <c r="DK10" s="80">
        <f>Setup!AR$17*AO10*BZ10</f>
        <v>0</v>
      </c>
    </row>
    <row r="11">
      <c r="B11" s="63" t="str">
        <f>Personnel!B16</f>
        <v>Petyr Baelish</v>
      </c>
      <c r="C11" s="63" t="str">
        <f>Personnel!C16</f>
        <v>PR consultant</v>
      </c>
      <c r="D11" s="63" t="str">
        <f>Personnel!D16</f>
        <v>Consulting</v>
      </c>
      <c r="E11" s="63" t="str">
        <f>Personnel!E16</f>
        <v>Payroll</v>
      </c>
      <c r="F11" s="43">
        <v>0.8</v>
      </c>
      <c r="G11" s="43">
        <v>0.8</v>
      </c>
      <c r="H11" s="43">
        <v>0.8</v>
      </c>
      <c r="I11" s="43">
        <v>0.8</v>
      </c>
      <c r="J11" s="43">
        <v>0.8</v>
      </c>
      <c r="K11" s="43">
        <v>0.8</v>
      </c>
      <c r="L11" s="43">
        <v>0.8</v>
      </c>
      <c r="M11" s="43">
        <v>0.8</v>
      </c>
      <c r="N11" s="43">
        <v>0.8</v>
      </c>
      <c r="O11" s="43">
        <v>0.8</v>
      </c>
      <c r="P11" s="43">
        <v>0.8</v>
      </c>
      <c r="Q11" s="43">
        <v>0.8</v>
      </c>
      <c r="R11" s="43">
        <v>0.8</v>
      </c>
      <c r="S11" s="43">
        <v>0.8</v>
      </c>
      <c r="T11" s="43">
        <v>0.8</v>
      </c>
      <c r="U11" s="43">
        <v>0.8</v>
      </c>
      <c r="V11" s="43">
        <v>0.8</v>
      </c>
      <c r="W11" s="43">
        <v>0.8</v>
      </c>
      <c r="X11" s="43">
        <v>0.8</v>
      </c>
      <c r="Y11" s="43">
        <v>0.8</v>
      </c>
      <c r="Z11" s="43">
        <v>0.8</v>
      </c>
      <c r="AA11" s="43">
        <v>0.8</v>
      </c>
      <c r="AB11" s="43">
        <v>0.8</v>
      </c>
      <c r="AC11" s="43">
        <v>0.8</v>
      </c>
      <c r="AD11" s="43">
        <v>0.8</v>
      </c>
      <c r="AE11" s="43">
        <v>0.8</v>
      </c>
      <c r="AF11" s="43">
        <v>0.8</v>
      </c>
      <c r="AG11" s="43">
        <v>0.8</v>
      </c>
      <c r="AH11" s="43">
        <v>0.8</v>
      </c>
      <c r="AI11" s="43">
        <v>0.8</v>
      </c>
      <c r="AJ11" s="43">
        <v>0.8</v>
      </c>
      <c r="AK11" s="43">
        <v>0.8</v>
      </c>
      <c r="AL11" s="43">
        <v>0.8</v>
      </c>
      <c r="AM11" s="43">
        <v>0.8</v>
      </c>
      <c r="AN11" s="43">
        <v>0.8</v>
      </c>
      <c r="AO11" s="43">
        <v>0.8</v>
      </c>
      <c r="AP11" s="65"/>
      <c r="AQ11" s="79">
        <v>750.0</v>
      </c>
      <c r="AR11" s="79">
        <f t="shared" ref="AR11:BZ11" si="1">AQ11</f>
        <v>750</v>
      </c>
      <c r="AS11" s="79">
        <f t="shared" si="1"/>
        <v>750</v>
      </c>
      <c r="AT11" s="79">
        <f t="shared" si="1"/>
        <v>750</v>
      </c>
      <c r="AU11" s="79">
        <f t="shared" si="1"/>
        <v>750</v>
      </c>
      <c r="AV11" s="79">
        <f t="shared" si="1"/>
        <v>750</v>
      </c>
      <c r="AW11" s="79">
        <f t="shared" si="1"/>
        <v>750</v>
      </c>
      <c r="AX11" s="79">
        <f t="shared" si="1"/>
        <v>750</v>
      </c>
      <c r="AY11" s="79">
        <f t="shared" si="1"/>
        <v>750</v>
      </c>
      <c r="AZ11" s="79">
        <f t="shared" si="1"/>
        <v>750</v>
      </c>
      <c r="BA11" s="79">
        <f t="shared" si="1"/>
        <v>750</v>
      </c>
      <c r="BB11" s="79">
        <f t="shared" si="1"/>
        <v>750</v>
      </c>
      <c r="BC11" s="79">
        <f t="shared" si="1"/>
        <v>750</v>
      </c>
      <c r="BD11" s="79">
        <f t="shared" si="1"/>
        <v>750</v>
      </c>
      <c r="BE11" s="79">
        <f t="shared" si="1"/>
        <v>750</v>
      </c>
      <c r="BF11" s="79">
        <f t="shared" si="1"/>
        <v>750</v>
      </c>
      <c r="BG11" s="79">
        <f t="shared" si="1"/>
        <v>750</v>
      </c>
      <c r="BH11" s="79">
        <f t="shared" si="1"/>
        <v>750</v>
      </c>
      <c r="BI11" s="79">
        <f t="shared" si="1"/>
        <v>750</v>
      </c>
      <c r="BJ11" s="79">
        <f t="shared" si="1"/>
        <v>750</v>
      </c>
      <c r="BK11" s="79">
        <f t="shared" si="1"/>
        <v>750</v>
      </c>
      <c r="BL11" s="79">
        <f t="shared" si="1"/>
        <v>750</v>
      </c>
      <c r="BM11" s="79">
        <f t="shared" si="1"/>
        <v>750</v>
      </c>
      <c r="BN11" s="79">
        <f t="shared" si="1"/>
        <v>750</v>
      </c>
      <c r="BO11" s="79">
        <f t="shared" si="1"/>
        <v>750</v>
      </c>
      <c r="BP11" s="79">
        <f t="shared" si="1"/>
        <v>750</v>
      </c>
      <c r="BQ11" s="79">
        <f t="shared" si="1"/>
        <v>750</v>
      </c>
      <c r="BR11" s="79">
        <f t="shared" si="1"/>
        <v>750</v>
      </c>
      <c r="BS11" s="79">
        <f t="shared" si="1"/>
        <v>750</v>
      </c>
      <c r="BT11" s="79">
        <f t="shared" si="1"/>
        <v>750</v>
      </c>
      <c r="BU11" s="79">
        <f t="shared" si="1"/>
        <v>750</v>
      </c>
      <c r="BV11" s="79">
        <f t="shared" si="1"/>
        <v>750</v>
      </c>
      <c r="BW11" s="79">
        <f t="shared" si="1"/>
        <v>750</v>
      </c>
      <c r="BX11" s="79">
        <f t="shared" si="1"/>
        <v>750</v>
      </c>
      <c r="BY11" s="79">
        <f t="shared" si="1"/>
        <v>750</v>
      </c>
      <c r="BZ11" s="79">
        <f t="shared" si="1"/>
        <v>750</v>
      </c>
      <c r="CA11" s="65"/>
      <c r="CB11" s="80">
        <f>Setup!I$17*F11*AQ11</f>
        <v>12600</v>
      </c>
      <c r="CC11" s="80">
        <f>Setup!J$17*G11*AR11</f>
        <v>12000</v>
      </c>
      <c r="CD11" s="80">
        <f>Setup!K$17*H11*AS11</f>
        <v>13800</v>
      </c>
      <c r="CE11" s="80">
        <f>Setup!L$17*I11*AT11</f>
        <v>12600</v>
      </c>
      <c r="CF11" s="80">
        <f>Setup!M$17*J11*AU11</f>
        <v>13200</v>
      </c>
      <c r="CG11" s="80">
        <f>Setup!N$17*K11*AV11</f>
        <v>13200</v>
      </c>
      <c r="CH11" s="80">
        <f>Setup!O$17*L11*AW11</f>
        <v>12600</v>
      </c>
      <c r="CI11" s="80">
        <f>Setup!P$17*M11*AX11</f>
        <v>13800</v>
      </c>
      <c r="CJ11" s="80">
        <f>Setup!Q$17*N11*AY11</f>
        <v>13200</v>
      </c>
      <c r="CK11" s="80">
        <f>Setup!R$17*O11*AZ11</f>
        <v>12600</v>
      </c>
      <c r="CL11" s="80">
        <f>Setup!S$17*P11*BA11</f>
        <v>13200</v>
      </c>
      <c r="CM11" s="80">
        <f>Setup!T$17*Q11*BB11</f>
        <v>13200</v>
      </c>
      <c r="CN11" s="80">
        <f>Setup!U$17*R11*BC11</f>
        <v>13200</v>
      </c>
      <c r="CO11" s="80">
        <f>Setup!V$17*S11*BD11</f>
        <v>12000</v>
      </c>
      <c r="CP11" s="80">
        <f>Setup!W$17*T11*BE11</f>
        <v>13800</v>
      </c>
      <c r="CQ11" s="80">
        <f>Setup!X$17*U11*BF11</f>
        <v>12000</v>
      </c>
      <c r="CR11" s="80">
        <f>Setup!Y$17*V11*BG11</f>
        <v>13800</v>
      </c>
      <c r="CS11" s="80">
        <f>Setup!Z$17*W11*BH11</f>
        <v>13200</v>
      </c>
      <c r="CT11" s="80">
        <f>Setup!AA$17*X11*BI11</f>
        <v>12600</v>
      </c>
      <c r="CU11" s="80">
        <f>Setup!AB$17*Y11*BJ11</f>
        <v>13800</v>
      </c>
      <c r="CV11" s="80">
        <f>Setup!AC$17*Z11*BK11</f>
        <v>12600</v>
      </c>
      <c r="CW11" s="80">
        <f>Setup!AD$17*AA11*BL11</f>
        <v>13200</v>
      </c>
      <c r="CX11" s="80">
        <f>Setup!AE$17*AB11*BM11</f>
        <v>13200</v>
      </c>
      <c r="CY11" s="80">
        <f>Setup!AF$17*AC11*BN11</f>
        <v>12600</v>
      </c>
      <c r="CZ11" s="80">
        <f>Setup!AG$17*AD11*BO11</f>
        <v>13800</v>
      </c>
      <c r="DA11" s="80">
        <f>Setup!AH$17*AE11*BP11</f>
        <v>12600</v>
      </c>
      <c r="DB11" s="80">
        <f>Setup!AI$17*AF11*BQ11</f>
        <v>12600</v>
      </c>
      <c r="DC11" s="80">
        <f>Setup!AJ$17*AG11*BR11</f>
        <v>13200</v>
      </c>
      <c r="DD11" s="80">
        <f>Setup!AK$17*AH11*BS11</f>
        <v>13800</v>
      </c>
      <c r="DE11" s="80">
        <f>Setup!AL$17*AI11*BT11</f>
        <v>12000</v>
      </c>
      <c r="DF11" s="80">
        <f>Setup!AM$17*AJ11*BU11</f>
        <v>13800</v>
      </c>
      <c r="DG11" s="80">
        <f>Setup!AN$17*AK11*BV11</f>
        <v>13200</v>
      </c>
      <c r="DH11" s="80">
        <f>Setup!AO$17*AL11*BW11</f>
        <v>12600</v>
      </c>
      <c r="DI11" s="80">
        <f>Setup!AP$17*AM11*BX11</f>
        <v>13800</v>
      </c>
      <c r="DJ11" s="80">
        <f>Setup!AQ$17*AN11*BY11</f>
        <v>12600</v>
      </c>
      <c r="DK11" s="80">
        <f>Setup!AR$17*AO11*BZ11</f>
        <v>13200</v>
      </c>
    </row>
    <row r="12">
      <c r="B12" s="63" t="str">
        <f>Personnel!B17</f>
        <v>Brienne Of Tarth</v>
      </c>
      <c r="C12" s="63" t="str">
        <f>Personnel!C17</f>
        <v>Battlefield consultant</v>
      </c>
      <c r="D12" s="63" t="str">
        <f>Personnel!D17</f>
        <v>Consulting</v>
      </c>
      <c r="E12" s="63" t="str">
        <f>Personnel!E17</f>
        <v>Payroll</v>
      </c>
      <c r="F12" s="43">
        <v>0.8</v>
      </c>
      <c r="G12" s="43">
        <v>0.8</v>
      </c>
      <c r="H12" s="43">
        <v>0.8</v>
      </c>
      <c r="I12" s="43">
        <v>0.8</v>
      </c>
      <c r="J12" s="43">
        <v>0.8</v>
      </c>
      <c r="K12" s="43">
        <v>0.8</v>
      </c>
      <c r="L12" s="43">
        <v>0.8</v>
      </c>
      <c r="M12" s="43">
        <v>0.8</v>
      </c>
      <c r="N12" s="43">
        <v>0.8</v>
      </c>
      <c r="O12" s="43">
        <v>0.8</v>
      </c>
      <c r="P12" s="43">
        <v>0.8</v>
      </c>
      <c r="Q12" s="43">
        <v>0.8</v>
      </c>
      <c r="R12" s="43">
        <v>0.8</v>
      </c>
      <c r="S12" s="43">
        <v>0.8</v>
      </c>
      <c r="T12" s="43">
        <v>0.8</v>
      </c>
      <c r="U12" s="43">
        <v>0.8</v>
      </c>
      <c r="V12" s="43">
        <v>0.8</v>
      </c>
      <c r="W12" s="43">
        <v>0.8</v>
      </c>
      <c r="X12" s="43">
        <v>0.8</v>
      </c>
      <c r="Y12" s="43">
        <v>0.8</v>
      </c>
      <c r="Z12" s="43">
        <v>0.8</v>
      </c>
      <c r="AA12" s="43">
        <v>0.8</v>
      </c>
      <c r="AB12" s="43">
        <v>0.8</v>
      </c>
      <c r="AC12" s="43">
        <v>0.8</v>
      </c>
      <c r="AD12" s="43">
        <v>0.8</v>
      </c>
      <c r="AE12" s="43">
        <v>0.8</v>
      </c>
      <c r="AF12" s="43">
        <v>0.8</v>
      </c>
      <c r="AG12" s="43">
        <v>0.8</v>
      </c>
      <c r="AH12" s="43">
        <v>0.8</v>
      </c>
      <c r="AI12" s="43">
        <v>0.8</v>
      </c>
      <c r="AJ12" s="43">
        <v>0.8</v>
      </c>
      <c r="AK12" s="43">
        <v>0.8</v>
      </c>
      <c r="AL12" s="43">
        <v>0.8</v>
      </c>
      <c r="AM12" s="43">
        <v>0.8</v>
      </c>
      <c r="AN12" s="43">
        <v>0.8</v>
      </c>
      <c r="AO12" s="43">
        <v>0.8</v>
      </c>
      <c r="AP12" s="65"/>
      <c r="AQ12" s="79">
        <v>750.0</v>
      </c>
      <c r="AR12" s="79">
        <f t="shared" ref="AR12:BZ12" si="2">AQ12</f>
        <v>750</v>
      </c>
      <c r="AS12" s="79">
        <f t="shared" si="2"/>
        <v>750</v>
      </c>
      <c r="AT12" s="79">
        <f t="shared" si="2"/>
        <v>750</v>
      </c>
      <c r="AU12" s="79">
        <f t="shared" si="2"/>
        <v>750</v>
      </c>
      <c r="AV12" s="79">
        <f t="shared" si="2"/>
        <v>750</v>
      </c>
      <c r="AW12" s="79">
        <f t="shared" si="2"/>
        <v>750</v>
      </c>
      <c r="AX12" s="79">
        <f t="shared" si="2"/>
        <v>750</v>
      </c>
      <c r="AY12" s="79">
        <f t="shared" si="2"/>
        <v>750</v>
      </c>
      <c r="AZ12" s="79">
        <f t="shared" si="2"/>
        <v>750</v>
      </c>
      <c r="BA12" s="79">
        <f t="shared" si="2"/>
        <v>750</v>
      </c>
      <c r="BB12" s="79">
        <f t="shared" si="2"/>
        <v>750</v>
      </c>
      <c r="BC12" s="79">
        <f t="shared" si="2"/>
        <v>750</v>
      </c>
      <c r="BD12" s="79">
        <f t="shared" si="2"/>
        <v>750</v>
      </c>
      <c r="BE12" s="79">
        <f t="shared" si="2"/>
        <v>750</v>
      </c>
      <c r="BF12" s="79">
        <f t="shared" si="2"/>
        <v>750</v>
      </c>
      <c r="BG12" s="79">
        <f t="shared" si="2"/>
        <v>750</v>
      </c>
      <c r="BH12" s="79">
        <f t="shared" si="2"/>
        <v>750</v>
      </c>
      <c r="BI12" s="79">
        <f t="shared" si="2"/>
        <v>750</v>
      </c>
      <c r="BJ12" s="79">
        <f t="shared" si="2"/>
        <v>750</v>
      </c>
      <c r="BK12" s="79">
        <f t="shared" si="2"/>
        <v>750</v>
      </c>
      <c r="BL12" s="79">
        <f t="shared" si="2"/>
        <v>750</v>
      </c>
      <c r="BM12" s="79">
        <f t="shared" si="2"/>
        <v>750</v>
      </c>
      <c r="BN12" s="79">
        <f t="shared" si="2"/>
        <v>750</v>
      </c>
      <c r="BO12" s="79">
        <f t="shared" si="2"/>
        <v>750</v>
      </c>
      <c r="BP12" s="79">
        <f t="shared" si="2"/>
        <v>750</v>
      </c>
      <c r="BQ12" s="79">
        <f t="shared" si="2"/>
        <v>750</v>
      </c>
      <c r="BR12" s="79">
        <f t="shared" si="2"/>
        <v>750</v>
      </c>
      <c r="BS12" s="79">
        <f t="shared" si="2"/>
        <v>750</v>
      </c>
      <c r="BT12" s="79">
        <f t="shared" si="2"/>
        <v>750</v>
      </c>
      <c r="BU12" s="79">
        <f t="shared" si="2"/>
        <v>750</v>
      </c>
      <c r="BV12" s="79">
        <f t="shared" si="2"/>
        <v>750</v>
      </c>
      <c r="BW12" s="79">
        <f t="shared" si="2"/>
        <v>750</v>
      </c>
      <c r="BX12" s="79">
        <f t="shared" si="2"/>
        <v>750</v>
      </c>
      <c r="BY12" s="79">
        <f t="shared" si="2"/>
        <v>750</v>
      </c>
      <c r="BZ12" s="79">
        <f t="shared" si="2"/>
        <v>750</v>
      </c>
      <c r="CA12" s="65"/>
      <c r="CB12" s="80">
        <f>Setup!I$17*F12*AQ12</f>
        <v>12600</v>
      </c>
      <c r="CC12" s="80">
        <f>Setup!J$17*G12*AR12</f>
        <v>12000</v>
      </c>
      <c r="CD12" s="80">
        <f>Setup!K$17*H12*AS12</f>
        <v>13800</v>
      </c>
      <c r="CE12" s="80">
        <f>Setup!L$17*I12*AT12</f>
        <v>12600</v>
      </c>
      <c r="CF12" s="80">
        <f>Setup!M$17*J12*AU12</f>
        <v>13200</v>
      </c>
      <c r="CG12" s="80">
        <f>Setup!N$17*K12*AV12</f>
        <v>13200</v>
      </c>
      <c r="CH12" s="80">
        <f>Setup!O$17*L12*AW12</f>
        <v>12600</v>
      </c>
      <c r="CI12" s="80">
        <f>Setup!P$17*M12*AX12</f>
        <v>13800</v>
      </c>
      <c r="CJ12" s="80">
        <f>Setup!Q$17*N12*AY12</f>
        <v>13200</v>
      </c>
      <c r="CK12" s="80">
        <f>Setup!R$17*O12*AZ12</f>
        <v>12600</v>
      </c>
      <c r="CL12" s="80">
        <f>Setup!S$17*P12*BA12</f>
        <v>13200</v>
      </c>
      <c r="CM12" s="80">
        <f>Setup!T$17*Q12*BB12</f>
        <v>13200</v>
      </c>
      <c r="CN12" s="80">
        <f>Setup!U$17*R12*BC12</f>
        <v>13200</v>
      </c>
      <c r="CO12" s="80">
        <f>Setup!V$17*S12*BD12</f>
        <v>12000</v>
      </c>
      <c r="CP12" s="80">
        <f>Setup!W$17*T12*BE12</f>
        <v>13800</v>
      </c>
      <c r="CQ12" s="80">
        <f>Setup!X$17*U12*BF12</f>
        <v>12000</v>
      </c>
      <c r="CR12" s="80">
        <f>Setup!Y$17*V12*BG12</f>
        <v>13800</v>
      </c>
      <c r="CS12" s="80">
        <f>Setup!Z$17*W12*BH12</f>
        <v>13200</v>
      </c>
      <c r="CT12" s="80">
        <f>Setup!AA$17*X12*BI12</f>
        <v>12600</v>
      </c>
      <c r="CU12" s="80">
        <f>Setup!AB$17*Y12*BJ12</f>
        <v>13800</v>
      </c>
      <c r="CV12" s="80">
        <f>Setup!AC$17*Z12*BK12</f>
        <v>12600</v>
      </c>
      <c r="CW12" s="80">
        <f>Setup!AD$17*AA12*BL12</f>
        <v>13200</v>
      </c>
      <c r="CX12" s="80">
        <f>Setup!AE$17*AB12*BM12</f>
        <v>13200</v>
      </c>
      <c r="CY12" s="80">
        <f>Setup!AF$17*AC12*BN12</f>
        <v>12600</v>
      </c>
      <c r="CZ12" s="80">
        <f>Setup!AG$17*AD12*BO12</f>
        <v>13800</v>
      </c>
      <c r="DA12" s="80">
        <f>Setup!AH$17*AE12*BP12</f>
        <v>12600</v>
      </c>
      <c r="DB12" s="80">
        <f>Setup!AI$17*AF12*BQ12</f>
        <v>12600</v>
      </c>
      <c r="DC12" s="80">
        <f>Setup!AJ$17*AG12*BR12</f>
        <v>13200</v>
      </c>
      <c r="DD12" s="80">
        <f>Setup!AK$17*AH12*BS12</f>
        <v>13800</v>
      </c>
      <c r="DE12" s="80">
        <f>Setup!AL$17*AI12*BT12</f>
        <v>12000</v>
      </c>
      <c r="DF12" s="80">
        <f>Setup!AM$17*AJ12*BU12</f>
        <v>13800</v>
      </c>
      <c r="DG12" s="80">
        <f>Setup!AN$17*AK12*BV12</f>
        <v>13200</v>
      </c>
      <c r="DH12" s="80">
        <f>Setup!AO$17*AL12*BW12</f>
        <v>12600</v>
      </c>
      <c r="DI12" s="80">
        <f>Setup!AP$17*AM12*BX12</f>
        <v>13800</v>
      </c>
      <c r="DJ12" s="80">
        <f>Setup!AQ$17*AN12*BY12</f>
        <v>12600</v>
      </c>
      <c r="DK12" s="80">
        <f>Setup!AR$17*AO12*BZ12</f>
        <v>13200</v>
      </c>
    </row>
    <row r="13">
      <c r="B13" s="63" t="str">
        <f>Personnel!B18</f>
        <v>Oberyn Martell</v>
      </c>
      <c r="C13" s="63" t="str">
        <f>Personnel!C18</f>
        <v>Trial by combat consultant</v>
      </c>
      <c r="D13" s="63" t="str">
        <f>Personnel!D18</f>
        <v>Consulting</v>
      </c>
      <c r="E13" s="63" t="str">
        <f>Personnel!E18</f>
        <v>Payroll</v>
      </c>
      <c r="F13" s="43">
        <v>0.8</v>
      </c>
      <c r="G13" s="43">
        <v>0.8</v>
      </c>
      <c r="H13" s="43">
        <v>0.8</v>
      </c>
      <c r="I13" s="43">
        <v>0.8</v>
      </c>
      <c r="J13" s="43">
        <v>0.8</v>
      </c>
      <c r="K13" s="43">
        <v>0.8</v>
      </c>
      <c r="L13" s="43">
        <v>0.8</v>
      </c>
      <c r="M13" s="43">
        <v>0.8</v>
      </c>
      <c r="N13" s="43">
        <v>0.8</v>
      </c>
      <c r="O13" s="43">
        <v>0.8</v>
      </c>
      <c r="P13" s="43">
        <v>0.8</v>
      </c>
      <c r="Q13" s="43">
        <v>0.8</v>
      </c>
      <c r="R13" s="43">
        <v>0.8</v>
      </c>
      <c r="S13" s="43">
        <v>0.8</v>
      </c>
      <c r="T13" s="43">
        <v>0.8</v>
      </c>
      <c r="U13" s="43">
        <v>0.8</v>
      </c>
      <c r="V13" s="43">
        <v>0.8</v>
      </c>
      <c r="W13" s="43">
        <v>0.8</v>
      </c>
      <c r="X13" s="43">
        <v>0.8</v>
      </c>
      <c r="Y13" s="43">
        <v>0.8</v>
      </c>
      <c r="Z13" s="43">
        <v>0.8</v>
      </c>
      <c r="AA13" s="43">
        <v>0.8</v>
      </c>
      <c r="AB13" s="43">
        <v>0.8</v>
      </c>
      <c r="AC13" s="43">
        <v>0.8</v>
      </c>
      <c r="AD13" s="43">
        <v>0.8</v>
      </c>
      <c r="AE13" s="43">
        <v>0.8</v>
      </c>
      <c r="AF13" s="43">
        <v>0.8</v>
      </c>
      <c r="AG13" s="43">
        <v>0.8</v>
      </c>
      <c r="AH13" s="43">
        <v>0.8</v>
      </c>
      <c r="AI13" s="43">
        <v>0.8</v>
      </c>
      <c r="AJ13" s="43">
        <v>0.8</v>
      </c>
      <c r="AK13" s="43">
        <v>0.8</v>
      </c>
      <c r="AL13" s="43">
        <v>0.8</v>
      </c>
      <c r="AM13" s="43">
        <v>0.8</v>
      </c>
      <c r="AN13" s="43">
        <v>0.8</v>
      </c>
      <c r="AO13" s="43">
        <v>0.8</v>
      </c>
      <c r="AP13" s="65"/>
      <c r="AQ13" s="79">
        <v>750.0</v>
      </c>
      <c r="AR13" s="79">
        <f t="shared" ref="AR13:BZ13" si="3">AQ13</f>
        <v>750</v>
      </c>
      <c r="AS13" s="79">
        <f t="shared" si="3"/>
        <v>750</v>
      </c>
      <c r="AT13" s="79">
        <f t="shared" si="3"/>
        <v>750</v>
      </c>
      <c r="AU13" s="79">
        <f t="shared" si="3"/>
        <v>750</v>
      </c>
      <c r="AV13" s="79">
        <f t="shared" si="3"/>
        <v>750</v>
      </c>
      <c r="AW13" s="79">
        <f t="shared" si="3"/>
        <v>750</v>
      </c>
      <c r="AX13" s="79">
        <f t="shared" si="3"/>
        <v>750</v>
      </c>
      <c r="AY13" s="79">
        <f t="shared" si="3"/>
        <v>750</v>
      </c>
      <c r="AZ13" s="79">
        <f t="shared" si="3"/>
        <v>750</v>
      </c>
      <c r="BA13" s="79">
        <f t="shared" si="3"/>
        <v>750</v>
      </c>
      <c r="BB13" s="79">
        <f t="shared" si="3"/>
        <v>750</v>
      </c>
      <c r="BC13" s="79">
        <f t="shared" si="3"/>
        <v>750</v>
      </c>
      <c r="BD13" s="79">
        <f t="shared" si="3"/>
        <v>750</v>
      </c>
      <c r="BE13" s="79">
        <f t="shared" si="3"/>
        <v>750</v>
      </c>
      <c r="BF13" s="79">
        <f t="shared" si="3"/>
        <v>750</v>
      </c>
      <c r="BG13" s="79">
        <f t="shared" si="3"/>
        <v>750</v>
      </c>
      <c r="BH13" s="79">
        <f t="shared" si="3"/>
        <v>750</v>
      </c>
      <c r="BI13" s="79">
        <f t="shared" si="3"/>
        <v>750</v>
      </c>
      <c r="BJ13" s="79">
        <f t="shared" si="3"/>
        <v>750</v>
      </c>
      <c r="BK13" s="79">
        <f t="shared" si="3"/>
        <v>750</v>
      </c>
      <c r="BL13" s="79">
        <f t="shared" si="3"/>
        <v>750</v>
      </c>
      <c r="BM13" s="79">
        <f t="shared" si="3"/>
        <v>750</v>
      </c>
      <c r="BN13" s="79">
        <f t="shared" si="3"/>
        <v>750</v>
      </c>
      <c r="BO13" s="79">
        <f t="shared" si="3"/>
        <v>750</v>
      </c>
      <c r="BP13" s="79">
        <f t="shared" si="3"/>
        <v>750</v>
      </c>
      <c r="BQ13" s="79">
        <f t="shared" si="3"/>
        <v>750</v>
      </c>
      <c r="BR13" s="79">
        <f t="shared" si="3"/>
        <v>750</v>
      </c>
      <c r="BS13" s="79">
        <f t="shared" si="3"/>
        <v>750</v>
      </c>
      <c r="BT13" s="79">
        <f t="shared" si="3"/>
        <v>750</v>
      </c>
      <c r="BU13" s="79">
        <f t="shared" si="3"/>
        <v>750</v>
      </c>
      <c r="BV13" s="79">
        <f t="shared" si="3"/>
        <v>750</v>
      </c>
      <c r="BW13" s="79">
        <f t="shared" si="3"/>
        <v>750</v>
      </c>
      <c r="BX13" s="79">
        <f t="shared" si="3"/>
        <v>750</v>
      </c>
      <c r="BY13" s="79">
        <f t="shared" si="3"/>
        <v>750</v>
      </c>
      <c r="BZ13" s="79">
        <f t="shared" si="3"/>
        <v>750</v>
      </c>
      <c r="CA13" s="65"/>
      <c r="CB13" s="80">
        <f>Setup!I$17*F13*AQ13</f>
        <v>12600</v>
      </c>
      <c r="CC13" s="80">
        <f>Setup!J$17*G13*AR13</f>
        <v>12000</v>
      </c>
      <c r="CD13" s="80">
        <f>Setup!K$17*H13*AS13</f>
        <v>13800</v>
      </c>
      <c r="CE13" s="80">
        <f>Setup!L$17*I13*AT13</f>
        <v>12600</v>
      </c>
      <c r="CF13" s="80">
        <f>Setup!M$17*J13*AU13</f>
        <v>13200</v>
      </c>
      <c r="CG13" s="80">
        <f>Setup!N$17*K13*AV13</f>
        <v>13200</v>
      </c>
      <c r="CH13" s="80">
        <f>Setup!O$17*L13*AW13</f>
        <v>12600</v>
      </c>
      <c r="CI13" s="80">
        <f>Setup!P$17*M13*AX13</f>
        <v>13800</v>
      </c>
      <c r="CJ13" s="80">
        <f>Setup!Q$17*N13*AY13</f>
        <v>13200</v>
      </c>
      <c r="CK13" s="80">
        <f>Setup!R$17*O13*AZ13</f>
        <v>12600</v>
      </c>
      <c r="CL13" s="80">
        <f>Setup!S$17*P13*BA13</f>
        <v>13200</v>
      </c>
      <c r="CM13" s="80">
        <f>Setup!T$17*Q13*BB13</f>
        <v>13200</v>
      </c>
      <c r="CN13" s="80">
        <f>Setup!U$17*R13*BC13</f>
        <v>13200</v>
      </c>
      <c r="CO13" s="80">
        <f>Setup!V$17*S13*BD13</f>
        <v>12000</v>
      </c>
      <c r="CP13" s="80">
        <f>Setup!W$17*T13*BE13</f>
        <v>13800</v>
      </c>
      <c r="CQ13" s="80">
        <f>Setup!X$17*U13*BF13</f>
        <v>12000</v>
      </c>
      <c r="CR13" s="80">
        <f>Setup!Y$17*V13*BG13</f>
        <v>13800</v>
      </c>
      <c r="CS13" s="80">
        <f>Setup!Z$17*W13*BH13</f>
        <v>13200</v>
      </c>
      <c r="CT13" s="80">
        <f>Setup!AA$17*X13*BI13</f>
        <v>12600</v>
      </c>
      <c r="CU13" s="80">
        <f>Setup!AB$17*Y13*BJ13</f>
        <v>13800</v>
      </c>
      <c r="CV13" s="80">
        <f>Setup!AC$17*Z13*BK13</f>
        <v>12600</v>
      </c>
      <c r="CW13" s="80">
        <f>Setup!AD$17*AA13*BL13</f>
        <v>13200</v>
      </c>
      <c r="CX13" s="80">
        <f>Setup!AE$17*AB13*BM13</f>
        <v>13200</v>
      </c>
      <c r="CY13" s="80">
        <f>Setup!AF$17*AC13*BN13</f>
        <v>12600</v>
      </c>
      <c r="CZ13" s="80">
        <f>Setup!AG$17*AD13*BO13</f>
        <v>13800</v>
      </c>
      <c r="DA13" s="80">
        <f>Setup!AH$17*AE13*BP13</f>
        <v>12600</v>
      </c>
      <c r="DB13" s="80">
        <f>Setup!AI$17*AF13*BQ13</f>
        <v>12600</v>
      </c>
      <c r="DC13" s="80">
        <f>Setup!AJ$17*AG13*BR13</f>
        <v>13200</v>
      </c>
      <c r="DD13" s="80">
        <f>Setup!AK$17*AH13*BS13</f>
        <v>13800</v>
      </c>
      <c r="DE13" s="80">
        <f>Setup!AL$17*AI13*BT13</f>
        <v>12000</v>
      </c>
      <c r="DF13" s="80">
        <f>Setup!AM$17*AJ13*BU13</f>
        <v>13800</v>
      </c>
      <c r="DG13" s="80">
        <f>Setup!AN$17*AK13*BV13</f>
        <v>13200</v>
      </c>
      <c r="DH13" s="80">
        <f>Setup!AO$17*AL13*BW13</f>
        <v>12600</v>
      </c>
      <c r="DI13" s="80">
        <f>Setup!AP$17*AM13*BX13</f>
        <v>13800</v>
      </c>
      <c r="DJ13" s="80">
        <f>Setup!AQ$17*AN13*BY13</f>
        <v>12600</v>
      </c>
      <c r="DK13" s="80">
        <f>Setup!AR$17*AO13*BZ13</f>
        <v>13200</v>
      </c>
    </row>
    <row r="14">
      <c r="B14" s="63" t="str">
        <f>Personnel!B19</f>
        <v>Arya Stark</v>
      </c>
      <c r="C14" s="63" t="str">
        <f>Personnel!C19</f>
        <v>Stealth consultant</v>
      </c>
      <c r="D14" s="63" t="str">
        <f>Personnel!D19</f>
        <v>Consulting</v>
      </c>
      <c r="E14" s="63" t="str">
        <f>Personnel!E19</f>
        <v>Consultant</v>
      </c>
      <c r="F14" s="43">
        <v>0.8</v>
      </c>
      <c r="G14" s="43">
        <v>0.8</v>
      </c>
      <c r="H14" s="43">
        <v>0.8</v>
      </c>
      <c r="I14" s="43">
        <v>0.8</v>
      </c>
      <c r="J14" s="43">
        <v>0.8</v>
      </c>
      <c r="K14" s="43">
        <v>0.8</v>
      </c>
      <c r="L14" s="43">
        <v>0.8</v>
      </c>
      <c r="M14" s="43">
        <v>0.8</v>
      </c>
      <c r="N14" s="43">
        <v>0.8</v>
      </c>
      <c r="O14" s="43">
        <v>0.8</v>
      </c>
      <c r="P14" s="43">
        <v>0.8</v>
      </c>
      <c r="Q14" s="43">
        <v>0.8</v>
      </c>
      <c r="R14" s="43">
        <v>0.8</v>
      </c>
      <c r="S14" s="43">
        <v>0.8</v>
      </c>
      <c r="T14" s="43">
        <v>0.8</v>
      </c>
      <c r="U14" s="43">
        <v>0.8</v>
      </c>
      <c r="V14" s="43">
        <v>0.8</v>
      </c>
      <c r="W14" s="43">
        <v>0.8</v>
      </c>
      <c r="X14" s="43">
        <v>0.8</v>
      </c>
      <c r="Y14" s="43">
        <v>0.8</v>
      </c>
      <c r="Z14" s="43">
        <v>0.8</v>
      </c>
      <c r="AA14" s="43">
        <v>0.8</v>
      </c>
      <c r="AB14" s="43">
        <v>0.8</v>
      </c>
      <c r="AC14" s="43">
        <v>0.8</v>
      </c>
      <c r="AD14" s="43">
        <v>0.8</v>
      </c>
      <c r="AE14" s="43">
        <v>0.8</v>
      </c>
      <c r="AF14" s="43">
        <v>0.8</v>
      </c>
      <c r="AG14" s="43">
        <v>0.8</v>
      </c>
      <c r="AH14" s="43">
        <v>0.8</v>
      </c>
      <c r="AI14" s="43">
        <v>0.8</v>
      </c>
      <c r="AJ14" s="43">
        <v>0.8</v>
      </c>
      <c r="AK14" s="43">
        <v>0.8</v>
      </c>
      <c r="AL14" s="43">
        <v>0.8</v>
      </c>
      <c r="AM14" s="43">
        <v>0.8</v>
      </c>
      <c r="AN14" s="43">
        <v>0.8</v>
      </c>
      <c r="AO14" s="43">
        <v>0.8</v>
      </c>
      <c r="AP14" s="65"/>
      <c r="AQ14" s="79">
        <v>850.0</v>
      </c>
      <c r="AR14" s="79">
        <f t="shared" ref="AR14:BZ14" si="4">AQ14</f>
        <v>850</v>
      </c>
      <c r="AS14" s="79">
        <f t="shared" si="4"/>
        <v>850</v>
      </c>
      <c r="AT14" s="79">
        <f t="shared" si="4"/>
        <v>850</v>
      </c>
      <c r="AU14" s="79">
        <f t="shared" si="4"/>
        <v>850</v>
      </c>
      <c r="AV14" s="79">
        <f t="shared" si="4"/>
        <v>850</v>
      </c>
      <c r="AW14" s="79">
        <f t="shared" si="4"/>
        <v>850</v>
      </c>
      <c r="AX14" s="79">
        <f t="shared" si="4"/>
        <v>850</v>
      </c>
      <c r="AY14" s="79">
        <f t="shared" si="4"/>
        <v>850</v>
      </c>
      <c r="AZ14" s="79">
        <f t="shared" si="4"/>
        <v>850</v>
      </c>
      <c r="BA14" s="79">
        <f t="shared" si="4"/>
        <v>850</v>
      </c>
      <c r="BB14" s="79">
        <f t="shared" si="4"/>
        <v>850</v>
      </c>
      <c r="BC14" s="79">
        <f t="shared" si="4"/>
        <v>850</v>
      </c>
      <c r="BD14" s="79">
        <f t="shared" si="4"/>
        <v>850</v>
      </c>
      <c r="BE14" s="79">
        <f t="shared" si="4"/>
        <v>850</v>
      </c>
      <c r="BF14" s="79">
        <f t="shared" si="4"/>
        <v>850</v>
      </c>
      <c r="BG14" s="79">
        <f t="shared" si="4"/>
        <v>850</v>
      </c>
      <c r="BH14" s="79">
        <f t="shared" si="4"/>
        <v>850</v>
      </c>
      <c r="BI14" s="79">
        <f t="shared" si="4"/>
        <v>850</v>
      </c>
      <c r="BJ14" s="79">
        <f t="shared" si="4"/>
        <v>850</v>
      </c>
      <c r="BK14" s="79">
        <f t="shared" si="4"/>
        <v>850</v>
      </c>
      <c r="BL14" s="79">
        <f t="shared" si="4"/>
        <v>850</v>
      </c>
      <c r="BM14" s="79">
        <f t="shared" si="4"/>
        <v>850</v>
      </c>
      <c r="BN14" s="79">
        <f t="shared" si="4"/>
        <v>850</v>
      </c>
      <c r="BO14" s="79">
        <f t="shared" si="4"/>
        <v>850</v>
      </c>
      <c r="BP14" s="79">
        <f t="shared" si="4"/>
        <v>850</v>
      </c>
      <c r="BQ14" s="79">
        <f t="shared" si="4"/>
        <v>850</v>
      </c>
      <c r="BR14" s="79">
        <f t="shared" si="4"/>
        <v>850</v>
      </c>
      <c r="BS14" s="79">
        <f t="shared" si="4"/>
        <v>850</v>
      </c>
      <c r="BT14" s="79">
        <f t="shared" si="4"/>
        <v>850</v>
      </c>
      <c r="BU14" s="79">
        <f t="shared" si="4"/>
        <v>850</v>
      </c>
      <c r="BV14" s="79">
        <f t="shared" si="4"/>
        <v>850</v>
      </c>
      <c r="BW14" s="79">
        <f t="shared" si="4"/>
        <v>850</v>
      </c>
      <c r="BX14" s="79">
        <f t="shared" si="4"/>
        <v>850</v>
      </c>
      <c r="BY14" s="79">
        <f t="shared" si="4"/>
        <v>850</v>
      </c>
      <c r="BZ14" s="79">
        <f t="shared" si="4"/>
        <v>850</v>
      </c>
      <c r="CA14" s="65"/>
      <c r="CB14" s="80">
        <f>Setup!I$17*F14*AQ14</f>
        <v>14280</v>
      </c>
      <c r="CC14" s="80">
        <f>Setup!J$17*G14*AR14</f>
        <v>13600</v>
      </c>
      <c r="CD14" s="80">
        <f>Setup!K$17*H14*AS14</f>
        <v>15640</v>
      </c>
      <c r="CE14" s="80">
        <f>Setup!L$17*I14*AT14</f>
        <v>14280</v>
      </c>
      <c r="CF14" s="80">
        <f>Setup!M$17*J14*AU14</f>
        <v>14960</v>
      </c>
      <c r="CG14" s="80">
        <f>Setup!N$17*K14*AV14</f>
        <v>14960</v>
      </c>
      <c r="CH14" s="80">
        <f>Setup!O$17*L14*AW14</f>
        <v>14280</v>
      </c>
      <c r="CI14" s="80">
        <f>Setup!P$17*M14*AX14</f>
        <v>15640</v>
      </c>
      <c r="CJ14" s="80">
        <f>Setup!Q$17*N14*AY14</f>
        <v>14960</v>
      </c>
      <c r="CK14" s="80">
        <f>Setup!R$17*O14*AZ14</f>
        <v>14280</v>
      </c>
      <c r="CL14" s="80">
        <f>Setup!S$17*P14*BA14</f>
        <v>14960</v>
      </c>
      <c r="CM14" s="80">
        <f>Setup!T$17*Q14*BB14</f>
        <v>14960</v>
      </c>
      <c r="CN14" s="80">
        <f>Setup!U$17*R14*BC14</f>
        <v>14960</v>
      </c>
      <c r="CO14" s="80">
        <f>Setup!V$17*S14*BD14</f>
        <v>13600</v>
      </c>
      <c r="CP14" s="80">
        <f>Setup!W$17*T14*BE14</f>
        <v>15640</v>
      </c>
      <c r="CQ14" s="80">
        <f>Setup!X$17*U14*BF14</f>
        <v>13600</v>
      </c>
      <c r="CR14" s="80">
        <f>Setup!Y$17*V14*BG14</f>
        <v>15640</v>
      </c>
      <c r="CS14" s="80">
        <f>Setup!Z$17*W14*BH14</f>
        <v>14960</v>
      </c>
      <c r="CT14" s="80">
        <f>Setup!AA$17*X14*BI14</f>
        <v>14280</v>
      </c>
      <c r="CU14" s="80">
        <f>Setup!AB$17*Y14*BJ14</f>
        <v>15640</v>
      </c>
      <c r="CV14" s="80">
        <f>Setup!AC$17*Z14*BK14</f>
        <v>14280</v>
      </c>
      <c r="CW14" s="80">
        <f>Setup!AD$17*AA14*BL14</f>
        <v>14960</v>
      </c>
      <c r="CX14" s="80">
        <f>Setup!AE$17*AB14*BM14</f>
        <v>14960</v>
      </c>
      <c r="CY14" s="80">
        <f>Setup!AF$17*AC14*BN14</f>
        <v>14280</v>
      </c>
      <c r="CZ14" s="80">
        <f>Setup!AG$17*AD14*BO14</f>
        <v>15640</v>
      </c>
      <c r="DA14" s="80">
        <f>Setup!AH$17*AE14*BP14</f>
        <v>14280</v>
      </c>
      <c r="DB14" s="80">
        <f>Setup!AI$17*AF14*BQ14</f>
        <v>14280</v>
      </c>
      <c r="DC14" s="80">
        <f>Setup!AJ$17*AG14*BR14</f>
        <v>14960</v>
      </c>
      <c r="DD14" s="80">
        <f>Setup!AK$17*AH14*BS14</f>
        <v>15640</v>
      </c>
      <c r="DE14" s="80">
        <f>Setup!AL$17*AI14*BT14</f>
        <v>13600</v>
      </c>
      <c r="DF14" s="80">
        <f>Setup!AM$17*AJ14*BU14</f>
        <v>15640</v>
      </c>
      <c r="DG14" s="80">
        <f>Setup!AN$17*AK14*BV14</f>
        <v>14960</v>
      </c>
      <c r="DH14" s="80">
        <f>Setup!AO$17*AL14*BW14</f>
        <v>14280</v>
      </c>
      <c r="DI14" s="80">
        <f>Setup!AP$17*AM14*BX14</f>
        <v>15640</v>
      </c>
      <c r="DJ14" s="80">
        <f>Setup!AQ$17*AN14*BY14</f>
        <v>14280</v>
      </c>
      <c r="DK14" s="80">
        <f>Setup!AR$17*AO14*BZ14</f>
        <v>14960</v>
      </c>
    </row>
    <row r="15">
      <c r="B15" s="63" t="str">
        <f>Personnel!B20</f>
        <v>New hire</v>
      </c>
      <c r="C15" s="63" t="str">
        <f>Personnel!C20</f>
        <v>Project consultant</v>
      </c>
      <c r="D15" s="63" t="str">
        <f>Personnel!D20</f>
        <v>Consulting</v>
      </c>
      <c r="E15" s="63" t="str">
        <f>Personnel!E20</f>
        <v>Payroll</v>
      </c>
      <c r="F15" s="43"/>
      <c r="G15" s="43"/>
      <c r="H15" s="43"/>
      <c r="I15" s="43"/>
      <c r="J15" s="43">
        <v>0.25</v>
      </c>
      <c r="K15" s="43">
        <v>0.5</v>
      </c>
      <c r="L15" s="43">
        <v>0.8</v>
      </c>
      <c r="M15" s="43">
        <v>0.8</v>
      </c>
      <c r="N15" s="43">
        <v>0.8</v>
      </c>
      <c r="O15" s="43">
        <v>0.8</v>
      </c>
      <c r="P15" s="43">
        <v>0.8</v>
      </c>
      <c r="Q15" s="43">
        <v>0.8</v>
      </c>
      <c r="R15" s="43">
        <v>0.8</v>
      </c>
      <c r="S15" s="43">
        <v>0.8</v>
      </c>
      <c r="T15" s="43">
        <v>0.8</v>
      </c>
      <c r="U15" s="43">
        <v>0.8</v>
      </c>
      <c r="V15" s="43">
        <v>0.8</v>
      </c>
      <c r="W15" s="43">
        <v>0.8</v>
      </c>
      <c r="X15" s="43">
        <v>0.8</v>
      </c>
      <c r="Y15" s="43">
        <v>0.8</v>
      </c>
      <c r="Z15" s="43">
        <v>0.8</v>
      </c>
      <c r="AA15" s="43">
        <v>0.8</v>
      </c>
      <c r="AB15" s="43">
        <v>0.8</v>
      </c>
      <c r="AC15" s="43">
        <v>0.8</v>
      </c>
      <c r="AD15" s="43">
        <v>0.8</v>
      </c>
      <c r="AE15" s="43">
        <v>0.8</v>
      </c>
      <c r="AF15" s="43">
        <v>0.8</v>
      </c>
      <c r="AG15" s="43">
        <v>0.8</v>
      </c>
      <c r="AH15" s="43">
        <v>0.8</v>
      </c>
      <c r="AI15" s="43">
        <v>0.8</v>
      </c>
      <c r="AJ15" s="43">
        <v>0.8</v>
      </c>
      <c r="AK15" s="43">
        <v>0.8</v>
      </c>
      <c r="AL15" s="43">
        <v>0.8</v>
      </c>
      <c r="AM15" s="43">
        <v>0.8</v>
      </c>
      <c r="AN15" s="43">
        <v>0.8</v>
      </c>
      <c r="AO15" s="43">
        <v>0.8</v>
      </c>
      <c r="AP15" s="65"/>
      <c r="AQ15" s="79">
        <v>750.0</v>
      </c>
      <c r="AR15" s="79">
        <f t="shared" ref="AR15:BZ15" si="5">AQ15</f>
        <v>750</v>
      </c>
      <c r="AS15" s="79">
        <f t="shared" si="5"/>
        <v>750</v>
      </c>
      <c r="AT15" s="79">
        <f t="shared" si="5"/>
        <v>750</v>
      </c>
      <c r="AU15" s="79">
        <f t="shared" si="5"/>
        <v>750</v>
      </c>
      <c r="AV15" s="79">
        <f t="shared" si="5"/>
        <v>750</v>
      </c>
      <c r="AW15" s="79">
        <f t="shared" si="5"/>
        <v>750</v>
      </c>
      <c r="AX15" s="79">
        <f t="shared" si="5"/>
        <v>750</v>
      </c>
      <c r="AY15" s="79">
        <f t="shared" si="5"/>
        <v>750</v>
      </c>
      <c r="AZ15" s="79">
        <f t="shared" si="5"/>
        <v>750</v>
      </c>
      <c r="BA15" s="79">
        <f t="shared" si="5"/>
        <v>750</v>
      </c>
      <c r="BB15" s="79">
        <f t="shared" si="5"/>
        <v>750</v>
      </c>
      <c r="BC15" s="79">
        <f t="shared" si="5"/>
        <v>750</v>
      </c>
      <c r="BD15" s="79">
        <f t="shared" si="5"/>
        <v>750</v>
      </c>
      <c r="BE15" s="79">
        <f t="shared" si="5"/>
        <v>750</v>
      </c>
      <c r="BF15" s="79">
        <f t="shared" si="5"/>
        <v>750</v>
      </c>
      <c r="BG15" s="79">
        <f t="shared" si="5"/>
        <v>750</v>
      </c>
      <c r="BH15" s="79">
        <f t="shared" si="5"/>
        <v>750</v>
      </c>
      <c r="BI15" s="79">
        <f t="shared" si="5"/>
        <v>750</v>
      </c>
      <c r="BJ15" s="79">
        <f t="shared" si="5"/>
        <v>750</v>
      </c>
      <c r="BK15" s="79">
        <f t="shared" si="5"/>
        <v>750</v>
      </c>
      <c r="BL15" s="79">
        <f t="shared" si="5"/>
        <v>750</v>
      </c>
      <c r="BM15" s="79">
        <f t="shared" si="5"/>
        <v>750</v>
      </c>
      <c r="BN15" s="79">
        <f t="shared" si="5"/>
        <v>750</v>
      </c>
      <c r="BO15" s="79">
        <f t="shared" si="5"/>
        <v>750</v>
      </c>
      <c r="BP15" s="79">
        <f t="shared" si="5"/>
        <v>750</v>
      </c>
      <c r="BQ15" s="79">
        <f t="shared" si="5"/>
        <v>750</v>
      </c>
      <c r="BR15" s="79">
        <f t="shared" si="5"/>
        <v>750</v>
      </c>
      <c r="BS15" s="79">
        <f t="shared" si="5"/>
        <v>750</v>
      </c>
      <c r="BT15" s="79">
        <f t="shared" si="5"/>
        <v>750</v>
      </c>
      <c r="BU15" s="79">
        <f t="shared" si="5"/>
        <v>750</v>
      </c>
      <c r="BV15" s="79">
        <f t="shared" si="5"/>
        <v>750</v>
      </c>
      <c r="BW15" s="79">
        <f t="shared" si="5"/>
        <v>750</v>
      </c>
      <c r="BX15" s="79">
        <f t="shared" si="5"/>
        <v>750</v>
      </c>
      <c r="BY15" s="79">
        <f t="shared" si="5"/>
        <v>750</v>
      </c>
      <c r="BZ15" s="79">
        <f t="shared" si="5"/>
        <v>750</v>
      </c>
      <c r="CA15" s="65"/>
      <c r="CB15" s="80">
        <f>Setup!I$17*F15*AQ15</f>
        <v>0</v>
      </c>
      <c r="CC15" s="80">
        <f>Setup!J$17*G15*AR15</f>
        <v>0</v>
      </c>
      <c r="CD15" s="80">
        <f>Setup!K$17*H15*AS15</f>
        <v>0</v>
      </c>
      <c r="CE15" s="80">
        <f>Setup!L$17*I15*AT15</f>
        <v>0</v>
      </c>
      <c r="CF15" s="80">
        <f>Setup!M$17*J15*AU15</f>
        <v>4125</v>
      </c>
      <c r="CG15" s="80">
        <f>Setup!N$17*K15*AV15</f>
        <v>8250</v>
      </c>
      <c r="CH15" s="80">
        <f>Setup!O$17*L15*AW15</f>
        <v>12600</v>
      </c>
      <c r="CI15" s="80">
        <f>Setup!P$17*M15*AX15</f>
        <v>13800</v>
      </c>
      <c r="CJ15" s="80">
        <f>Setup!Q$17*N15*AY15</f>
        <v>13200</v>
      </c>
      <c r="CK15" s="80">
        <f>Setup!R$17*O15*AZ15</f>
        <v>12600</v>
      </c>
      <c r="CL15" s="80">
        <f>Setup!S$17*P15*BA15</f>
        <v>13200</v>
      </c>
      <c r="CM15" s="80">
        <f>Setup!T$17*Q15*BB15</f>
        <v>13200</v>
      </c>
      <c r="CN15" s="80">
        <f>Setup!U$17*R15*BC15</f>
        <v>13200</v>
      </c>
      <c r="CO15" s="80">
        <f>Setup!V$17*S15*BD15</f>
        <v>12000</v>
      </c>
      <c r="CP15" s="80">
        <f>Setup!W$17*T15*BE15</f>
        <v>13800</v>
      </c>
      <c r="CQ15" s="80">
        <f>Setup!X$17*U15*BF15</f>
        <v>12000</v>
      </c>
      <c r="CR15" s="80">
        <f>Setup!Y$17*V15*BG15</f>
        <v>13800</v>
      </c>
      <c r="CS15" s="80">
        <f>Setup!Z$17*W15*BH15</f>
        <v>13200</v>
      </c>
      <c r="CT15" s="80">
        <f>Setup!AA$17*X15*BI15</f>
        <v>12600</v>
      </c>
      <c r="CU15" s="80">
        <f>Setup!AB$17*Y15*BJ15</f>
        <v>13800</v>
      </c>
      <c r="CV15" s="80">
        <f>Setup!AC$17*Z15*BK15</f>
        <v>12600</v>
      </c>
      <c r="CW15" s="80">
        <f>Setup!AD$17*AA15*BL15</f>
        <v>13200</v>
      </c>
      <c r="CX15" s="80">
        <f>Setup!AE$17*AB15*BM15</f>
        <v>13200</v>
      </c>
      <c r="CY15" s="80">
        <f>Setup!AF$17*AC15*BN15</f>
        <v>12600</v>
      </c>
      <c r="CZ15" s="80">
        <f>Setup!AG$17*AD15*BO15</f>
        <v>13800</v>
      </c>
      <c r="DA15" s="80">
        <f>Setup!AH$17*AE15*BP15</f>
        <v>12600</v>
      </c>
      <c r="DB15" s="80">
        <f>Setup!AI$17*AF15*BQ15</f>
        <v>12600</v>
      </c>
      <c r="DC15" s="80">
        <f>Setup!AJ$17*AG15*BR15</f>
        <v>13200</v>
      </c>
      <c r="DD15" s="80">
        <f>Setup!AK$17*AH15*BS15</f>
        <v>13800</v>
      </c>
      <c r="DE15" s="80">
        <f>Setup!AL$17*AI15*BT15</f>
        <v>12000</v>
      </c>
      <c r="DF15" s="80">
        <f>Setup!AM$17*AJ15*BU15</f>
        <v>13800</v>
      </c>
      <c r="DG15" s="80">
        <f>Setup!AN$17*AK15*BV15</f>
        <v>13200</v>
      </c>
      <c r="DH15" s="80">
        <f>Setup!AO$17*AL15*BW15</f>
        <v>12600</v>
      </c>
      <c r="DI15" s="80">
        <f>Setup!AP$17*AM15*BX15</f>
        <v>13800</v>
      </c>
      <c r="DJ15" s="80">
        <f>Setup!AQ$17*AN15*BY15</f>
        <v>12600</v>
      </c>
      <c r="DK15" s="80">
        <f>Setup!AR$17*AO15*BZ15</f>
        <v>13200</v>
      </c>
    </row>
    <row r="16">
      <c r="B16" s="63" t="str">
        <f>Personnel!B21</f>
        <v/>
      </c>
      <c r="C16" s="63" t="str">
        <f>Personnel!C21</f>
        <v/>
      </c>
      <c r="D16" s="63" t="str">
        <f>Personnel!D21</f>
        <v/>
      </c>
      <c r="E16" s="63" t="str">
        <f>Personnel!E21</f>
        <v/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5"/>
      <c r="AQ16" s="79">
        <v>0.0</v>
      </c>
      <c r="AR16" s="79">
        <v>0.0</v>
      </c>
      <c r="AS16" s="79">
        <v>0.0</v>
      </c>
      <c r="AT16" s="79">
        <v>0.0</v>
      </c>
      <c r="AU16" s="79">
        <v>0.0</v>
      </c>
      <c r="AV16" s="79">
        <v>0.0</v>
      </c>
      <c r="AW16" s="79">
        <v>0.0</v>
      </c>
      <c r="AX16" s="79">
        <v>0.0</v>
      </c>
      <c r="AY16" s="79">
        <v>0.0</v>
      </c>
      <c r="AZ16" s="79">
        <v>0.0</v>
      </c>
      <c r="BA16" s="79">
        <v>0.0</v>
      </c>
      <c r="BB16" s="79">
        <v>0.0</v>
      </c>
      <c r="BC16" s="79">
        <v>0.0</v>
      </c>
      <c r="BD16" s="79">
        <v>0.0</v>
      </c>
      <c r="BE16" s="79">
        <v>0.0</v>
      </c>
      <c r="BF16" s="79">
        <v>0.0</v>
      </c>
      <c r="BG16" s="79">
        <v>0.0</v>
      </c>
      <c r="BH16" s="79">
        <v>0.0</v>
      </c>
      <c r="BI16" s="79">
        <v>0.0</v>
      </c>
      <c r="BJ16" s="79">
        <v>0.0</v>
      </c>
      <c r="BK16" s="79">
        <v>0.0</v>
      </c>
      <c r="BL16" s="79">
        <v>0.0</v>
      </c>
      <c r="BM16" s="79">
        <v>0.0</v>
      </c>
      <c r="BN16" s="79">
        <v>0.0</v>
      </c>
      <c r="BO16" s="79">
        <v>0.0</v>
      </c>
      <c r="BP16" s="79">
        <v>0.0</v>
      </c>
      <c r="BQ16" s="79">
        <v>0.0</v>
      </c>
      <c r="BR16" s="79">
        <v>0.0</v>
      </c>
      <c r="BS16" s="79">
        <v>0.0</v>
      </c>
      <c r="BT16" s="79">
        <v>0.0</v>
      </c>
      <c r="BU16" s="79">
        <v>0.0</v>
      </c>
      <c r="BV16" s="79">
        <v>0.0</v>
      </c>
      <c r="BW16" s="79">
        <v>0.0</v>
      </c>
      <c r="BX16" s="79">
        <v>0.0</v>
      </c>
      <c r="BY16" s="79">
        <v>0.0</v>
      </c>
      <c r="BZ16" s="79">
        <v>0.0</v>
      </c>
      <c r="CA16" s="65"/>
      <c r="CB16" s="80">
        <f>Setup!I$17*F16*AQ16</f>
        <v>0</v>
      </c>
      <c r="CC16" s="80">
        <f>Setup!J$17*G16*AR16</f>
        <v>0</v>
      </c>
      <c r="CD16" s="80">
        <f>Setup!K$17*H16*AS16</f>
        <v>0</v>
      </c>
      <c r="CE16" s="80">
        <f>Setup!L$17*I16*AT16</f>
        <v>0</v>
      </c>
      <c r="CF16" s="80">
        <f>Setup!M$17*J16*AU16</f>
        <v>0</v>
      </c>
      <c r="CG16" s="80">
        <f>Setup!N$17*K16*AV16</f>
        <v>0</v>
      </c>
      <c r="CH16" s="80">
        <f>Setup!O$17*L16*AW16</f>
        <v>0</v>
      </c>
      <c r="CI16" s="80">
        <f>Setup!P$17*M16*AX16</f>
        <v>0</v>
      </c>
      <c r="CJ16" s="80">
        <f>Setup!Q$17*N16*AY16</f>
        <v>0</v>
      </c>
      <c r="CK16" s="80">
        <f>Setup!R$17*O16*AZ16</f>
        <v>0</v>
      </c>
      <c r="CL16" s="80">
        <f>Setup!S$17*P16*BA16</f>
        <v>0</v>
      </c>
      <c r="CM16" s="80">
        <f>Setup!T$17*Q16*BB16</f>
        <v>0</v>
      </c>
      <c r="CN16" s="80">
        <f>Setup!U$17*R16*BC16</f>
        <v>0</v>
      </c>
      <c r="CO16" s="80">
        <f>Setup!V$17*S16*BD16</f>
        <v>0</v>
      </c>
      <c r="CP16" s="80">
        <f>Setup!W$17*T16*BE16</f>
        <v>0</v>
      </c>
      <c r="CQ16" s="80">
        <f>Setup!X$17*U16*BF16</f>
        <v>0</v>
      </c>
      <c r="CR16" s="80">
        <f>Setup!Y$17*V16*BG16</f>
        <v>0</v>
      </c>
      <c r="CS16" s="80">
        <f>Setup!Z$17*W16*BH16</f>
        <v>0</v>
      </c>
      <c r="CT16" s="80">
        <f>Setup!AA$17*X16*BI16</f>
        <v>0</v>
      </c>
      <c r="CU16" s="80">
        <f>Setup!AB$17*Y16*BJ16</f>
        <v>0</v>
      </c>
      <c r="CV16" s="80">
        <f>Setup!AC$17*Z16*BK16</f>
        <v>0</v>
      </c>
      <c r="CW16" s="80">
        <f>Setup!AD$17*AA16*BL16</f>
        <v>0</v>
      </c>
      <c r="CX16" s="80">
        <f>Setup!AE$17*AB16*BM16</f>
        <v>0</v>
      </c>
      <c r="CY16" s="80">
        <f>Setup!AF$17*AC16*BN16</f>
        <v>0</v>
      </c>
      <c r="CZ16" s="80">
        <f>Setup!AG$17*AD16*BO16</f>
        <v>0</v>
      </c>
      <c r="DA16" s="80">
        <f>Setup!AH$17*AE16*BP16</f>
        <v>0</v>
      </c>
      <c r="DB16" s="80">
        <f>Setup!AI$17*AF16*BQ16</f>
        <v>0</v>
      </c>
      <c r="DC16" s="80">
        <f>Setup!AJ$17*AG16*BR16</f>
        <v>0</v>
      </c>
      <c r="DD16" s="80">
        <f>Setup!AK$17*AH16*BS16</f>
        <v>0</v>
      </c>
      <c r="DE16" s="80">
        <f>Setup!AL$17*AI16*BT16</f>
        <v>0</v>
      </c>
      <c r="DF16" s="80">
        <f>Setup!AM$17*AJ16*BU16</f>
        <v>0</v>
      </c>
      <c r="DG16" s="80">
        <f>Setup!AN$17*AK16*BV16</f>
        <v>0</v>
      </c>
      <c r="DH16" s="80">
        <f>Setup!AO$17*AL16*BW16</f>
        <v>0</v>
      </c>
      <c r="DI16" s="80">
        <f>Setup!AP$17*AM16*BX16</f>
        <v>0</v>
      </c>
      <c r="DJ16" s="80">
        <f>Setup!AQ$17*AN16*BY16</f>
        <v>0</v>
      </c>
      <c r="DK16" s="80">
        <f>Setup!AR$17*AO16*BZ16</f>
        <v>0</v>
      </c>
    </row>
    <row r="17">
      <c r="B17" s="63" t="str">
        <f>Personnel!B22</f>
        <v/>
      </c>
      <c r="C17" s="63" t="str">
        <f>Personnel!C22</f>
        <v/>
      </c>
      <c r="D17" s="63" t="str">
        <f>Personnel!D22</f>
        <v/>
      </c>
      <c r="E17" s="63" t="str">
        <f>Personnel!E22</f>
        <v/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5"/>
      <c r="AQ17" s="79">
        <v>0.0</v>
      </c>
      <c r="AR17" s="79">
        <v>0.0</v>
      </c>
      <c r="AS17" s="79">
        <v>0.0</v>
      </c>
      <c r="AT17" s="79">
        <v>0.0</v>
      </c>
      <c r="AU17" s="79">
        <v>0.0</v>
      </c>
      <c r="AV17" s="79">
        <v>0.0</v>
      </c>
      <c r="AW17" s="79">
        <v>0.0</v>
      </c>
      <c r="AX17" s="79">
        <v>0.0</v>
      </c>
      <c r="AY17" s="79">
        <v>0.0</v>
      </c>
      <c r="AZ17" s="79">
        <v>0.0</v>
      </c>
      <c r="BA17" s="79">
        <v>0.0</v>
      </c>
      <c r="BB17" s="79">
        <v>0.0</v>
      </c>
      <c r="BC17" s="79">
        <v>0.0</v>
      </c>
      <c r="BD17" s="79">
        <v>0.0</v>
      </c>
      <c r="BE17" s="79">
        <v>0.0</v>
      </c>
      <c r="BF17" s="79">
        <v>0.0</v>
      </c>
      <c r="BG17" s="79">
        <v>0.0</v>
      </c>
      <c r="BH17" s="79">
        <v>0.0</v>
      </c>
      <c r="BI17" s="79">
        <v>0.0</v>
      </c>
      <c r="BJ17" s="79">
        <v>0.0</v>
      </c>
      <c r="BK17" s="79">
        <v>0.0</v>
      </c>
      <c r="BL17" s="79">
        <v>0.0</v>
      </c>
      <c r="BM17" s="79">
        <v>0.0</v>
      </c>
      <c r="BN17" s="79">
        <v>0.0</v>
      </c>
      <c r="BO17" s="79">
        <v>0.0</v>
      </c>
      <c r="BP17" s="79">
        <v>0.0</v>
      </c>
      <c r="BQ17" s="79">
        <v>0.0</v>
      </c>
      <c r="BR17" s="79">
        <v>0.0</v>
      </c>
      <c r="BS17" s="79">
        <v>0.0</v>
      </c>
      <c r="BT17" s="79">
        <v>0.0</v>
      </c>
      <c r="BU17" s="79">
        <v>0.0</v>
      </c>
      <c r="BV17" s="79">
        <v>0.0</v>
      </c>
      <c r="BW17" s="79">
        <v>0.0</v>
      </c>
      <c r="BX17" s="79">
        <v>0.0</v>
      </c>
      <c r="BY17" s="79">
        <v>0.0</v>
      </c>
      <c r="BZ17" s="79">
        <v>0.0</v>
      </c>
      <c r="CA17" s="65"/>
      <c r="CB17" s="80">
        <f>Setup!I$17*F17*AQ17</f>
        <v>0</v>
      </c>
      <c r="CC17" s="80">
        <f>Setup!J$17*G17*AR17</f>
        <v>0</v>
      </c>
      <c r="CD17" s="80">
        <f>Setup!K$17*H17*AS17</f>
        <v>0</v>
      </c>
      <c r="CE17" s="80">
        <f>Setup!L$17*I17*AT17</f>
        <v>0</v>
      </c>
      <c r="CF17" s="80">
        <f>Setup!M$17*J17*AU17</f>
        <v>0</v>
      </c>
      <c r="CG17" s="80">
        <f>Setup!N$17*K17*AV17</f>
        <v>0</v>
      </c>
      <c r="CH17" s="80">
        <f>Setup!O$17*L17*AW17</f>
        <v>0</v>
      </c>
      <c r="CI17" s="80">
        <f>Setup!P$17*M17*AX17</f>
        <v>0</v>
      </c>
      <c r="CJ17" s="80">
        <f>Setup!Q$17*N17*AY17</f>
        <v>0</v>
      </c>
      <c r="CK17" s="80">
        <f>Setup!R$17*O17*AZ17</f>
        <v>0</v>
      </c>
      <c r="CL17" s="80">
        <f>Setup!S$17*P17*BA17</f>
        <v>0</v>
      </c>
      <c r="CM17" s="80">
        <f>Setup!T$17*Q17*BB17</f>
        <v>0</v>
      </c>
      <c r="CN17" s="80">
        <f>Setup!U$17*R17*BC17</f>
        <v>0</v>
      </c>
      <c r="CO17" s="80">
        <f>Setup!V$17*S17*BD17</f>
        <v>0</v>
      </c>
      <c r="CP17" s="80">
        <f>Setup!W$17*T17*BE17</f>
        <v>0</v>
      </c>
      <c r="CQ17" s="80">
        <f>Setup!X$17*U17*BF17</f>
        <v>0</v>
      </c>
      <c r="CR17" s="80">
        <f>Setup!Y$17*V17*BG17</f>
        <v>0</v>
      </c>
      <c r="CS17" s="80">
        <f>Setup!Z$17*W17*BH17</f>
        <v>0</v>
      </c>
      <c r="CT17" s="80">
        <f>Setup!AA$17*X17*BI17</f>
        <v>0</v>
      </c>
      <c r="CU17" s="80">
        <f>Setup!AB$17*Y17*BJ17</f>
        <v>0</v>
      </c>
      <c r="CV17" s="80">
        <f>Setup!AC$17*Z17*BK17</f>
        <v>0</v>
      </c>
      <c r="CW17" s="80">
        <f>Setup!AD$17*AA17*BL17</f>
        <v>0</v>
      </c>
      <c r="CX17" s="80">
        <f>Setup!AE$17*AB17*BM17</f>
        <v>0</v>
      </c>
      <c r="CY17" s="80">
        <f>Setup!AF$17*AC17*BN17</f>
        <v>0</v>
      </c>
      <c r="CZ17" s="80">
        <f>Setup!AG$17*AD17*BO17</f>
        <v>0</v>
      </c>
      <c r="DA17" s="80">
        <f>Setup!AH$17*AE17*BP17</f>
        <v>0</v>
      </c>
      <c r="DB17" s="80">
        <f>Setup!AI$17*AF17*BQ17</f>
        <v>0</v>
      </c>
      <c r="DC17" s="80">
        <f>Setup!AJ$17*AG17*BR17</f>
        <v>0</v>
      </c>
      <c r="DD17" s="80">
        <f>Setup!AK$17*AH17*BS17</f>
        <v>0</v>
      </c>
      <c r="DE17" s="80">
        <f>Setup!AL$17*AI17*BT17</f>
        <v>0</v>
      </c>
      <c r="DF17" s="80">
        <f>Setup!AM$17*AJ17*BU17</f>
        <v>0</v>
      </c>
      <c r="DG17" s="80">
        <f>Setup!AN$17*AK17*BV17</f>
        <v>0</v>
      </c>
      <c r="DH17" s="80">
        <f>Setup!AO$17*AL17*BW17</f>
        <v>0</v>
      </c>
      <c r="DI17" s="80">
        <f>Setup!AP$17*AM17*BX17</f>
        <v>0</v>
      </c>
      <c r="DJ17" s="80">
        <f>Setup!AQ$17*AN17*BY17</f>
        <v>0</v>
      </c>
      <c r="DK17" s="80">
        <f>Setup!AR$17*AO17*BZ17</f>
        <v>0</v>
      </c>
    </row>
    <row r="18">
      <c r="B18" s="63" t="str">
        <f>Personnel!B23</f>
        <v/>
      </c>
      <c r="C18" s="63" t="str">
        <f>Personnel!C23</f>
        <v/>
      </c>
      <c r="D18" s="63" t="str">
        <f>Personnel!D23</f>
        <v/>
      </c>
      <c r="E18" s="63" t="str">
        <f>Personnel!E23</f>
        <v/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5"/>
      <c r="AQ18" s="79">
        <v>0.0</v>
      </c>
      <c r="AR18" s="79">
        <v>0.0</v>
      </c>
      <c r="AS18" s="79">
        <v>0.0</v>
      </c>
      <c r="AT18" s="79">
        <v>0.0</v>
      </c>
      <c r="AU18" s="79">
        <v>0.0</v>
      </c>
      <c r="AV18" s="79">
        <v>0.0</v>
      </c>
      <c r="AW18" s="79">
        <v>0.0</v>
      </c>
      <c r="AX18" s="79">
        <v>0.0</v>
      </c>
      <c r="AY18" s="79">
        <v>0.0</v>
      </c>
      <c r="AZ18" s="79">
        <v>0.0</v>
      </c>
      <c r="BA18" s="79">
        <v>0.0</v>
      </c>
      <c r="BB18" s="79">
        <v>0.0</v>
      </c>
      <c r="BC18" s="79">
        <v>0.0</v>
      </c>
      <c r="BD18" s="79">
        <v>0.0</v>
      </c>
      <c r="BE18" s="79">
        <v>0.0</v>
      </c>
      <c r="BF18" s="79">
        <v>0.0</v>
      </c>
      <c r="BG18" s="79">
        <v>0.0</v>
      </c>
      <c r="BH18" s="79">
        <v>0.0</v>
      </c>
      <c r="BI18" s="79">
        <v>0.0</v>
      </c>
      <c r="BJ18" s="79">
        <v>0.0</v>
      </c>
      <c r="BK18" s="79">
        <v>0.0</v>
      </c>
      <c r="BL18" s="79">
        <v>0.0</v>
      </c>
      <c r="BM18" s="79">
        <v>0.0</v>
      </c>
      <c r="BN18" s="79">
        <v>0.0</v>
      </c>
      <c r="BO18" s="79">
        <v>0.0</v>
      </c>
      <c r="BP18" s="79">
        <v>0.0</v>
      </c>
      <c r="BQ18" s="79">
        <v>0.0</v>
      </c>
      <c r="BR18" s="79">
        <v>0.0</v>
      </c>
      <c r="BS18" s="79">
        <v>0.0</v>
      </c>
      <c r="BT18" s="79">
        <v>0.0</v>
      </c>
      <c r="BU18" s="79">
        <v>0.0</v>
      </c>
      <c r="BV18" s="79">
        <v>0.0</v>
      </c>
      <c r="BW18" s="79">
        <v>0.0</v>
      </c>
      <c r="BX18" s="79">
        <v>0.0</v>
      </c>
      <c r="BY18" s="79">
        <v>0.0</v>
      </c>
      <c r="BZ18" s="79">
        <v>0.0</v>
      </c>
      <c r="CA18" s="65"/>
      <c r="CB18" s="80">
        <f>Setup!I$17*F18*AQ18</f>
        <v>0</v>
      </c>
      <c r="CC18" s="80">
        <f>Setup!J$17*G18*AR18</f>
        <v>0</v>
      </c>
      <c r="CD18" s="80">
        <f>Setup!K$17*H18*AS18</f>
        <v>0</v>
      </c>
      <c r="CE18" s="80">
        <f>Setup!L$17*I18*AT18</f>
        <v>0</v>
      </c>
      <c r="CF18" s="80">
        <f>Setup!M$17*J18*AU18</f>
        <v>0</v>
      </c>
      <c r="CG18" s="80">
        <f>Setup!N$17*K18*AV18</f>
        <v>0</v>
      </c>
      <c r="CH18" s="80">
        <f>Setup!O$17*L18*AW18</f>
        <v>0</v>
      </c>
      <c r="CI18" s="80">
        <f>Setup!P$17*M18*AX18</f>
        <v>0</v>
      </c>
      <c r="CJ18" s="80">
        <f>Setup!Q$17*N18*AY18</f>
        <v>0</v>
      </c>
      <c r="CK18" s="80">
        <f>Setup!R$17*O18*AZ18</f>
        <v>0</v>
      </c>
      <c r="CL18" s="80">
        <f>Setup!S$17*P18*BA18</f>
        <v>0</v>
      </c>
      <c r="CM18" s="80">
        <f>Setup!T$17*Q18*BB18</f>
        <v>0</v>
      </c>
      <c r="CN18" s="80">
        <f>Setup!U$17*R18*BC18</f>
        <v>0</v>
      </c>
      <c r="CO18" s="80">
        <f>Setup!V$17*S18*BD18</f>
        <v>0</v>
      </c>
      <c r="CP18" s="80">
        <f>Setup!W$17*T18*BE18</f>
        <v>0</v>
      </c>
      <c r="CQ18" s="80">
        <f>Setup!X$17*U18*BF18</f>
        <v>0</v>
      </c>
      <c r="CR18" s="80">
        <f>Setup!Y$17*V18*BG18</f>
        <v>0</v>
      </c>
      <c r="CS18" s="80">
        <f>Setup!Z$17*W18*BH18</f>
        <v>0</v>
      </c>
      <c r="CT18" s="80">
        <f>Setup!AA$17*X18*BI18</f>
        <v>0</v>
      </c>
      <c r="CU18" s="80">
        <f>Setup!AB$17*Y18*BJ18</f>
        <v>0</v>
      </c>
      <c r="CV18" s="80">
        <f>Setup!AC$17*Z18*BK18</f>
        <v>0</v>
      </c>
      <c r="CW18" s="80">
        <f>Setup!AD$17*AA18*BL18</f>
        <v>0</v>
      </c>
      <c r="CX18" s="80">
        <f>Setup!AE$17*AB18*BM18</f>
        <v>0</v>
      </c>
      <c r="CY18" s="80">
        <f>Setup!AF$17*AC18*BN18</f>
        <v>0</v>
      </c>
      <c r="CZ18" s="80">
        <f>Setup!AG$17*AD18*BO18</f>
        <v>0</v>
      </c>
      <c r="DA18" s="80">
        <f>Setup!AH$17*AE18*BP18</f>
        <v>0</v>
      </c>
      <c r="DB18" s="80">
        <f>Setup!AI$17*AF18*BQ18</f>
        <v>0</v>
      </c>
      <c r="DC18" s="80">
        <f>Setup!AJ$17*AG18*BR18</f>
        <v>0</v>
      </c>
      <c r="DD18" s="80">
        <f>Setup!AK$17*AH18*BS18</f>
        <v>0</v>
      </c>
      <c r="DE18" s="80">
        <f>Setup!AL$17*AI18*BT18</f>
        <v>0</v>
      </c>
      <c r="DF18" s="80">
        <f>Setup!AM$17*AJ18*BU18</f>
        <v>0</v>
      </c>
      <c r="DG18" s="80">
        <f>Setup!AN$17*AK18*BV18</f>
        <v>0</v>
      </c>
      <c r="DH18" s="80">
        <f>Setup!AO$17*AL18*BW18</f>
        <v>0</v>
      </c>
      <c r="DI18" s="80">
        <f>Setup!AP$17*AM18*BX18</f>
        <v>0</v>
      </c>
      <c r="DJ18" s="80">
        <f>Setup!AQ$17*AN18*BY18</f>
        <v>0</v>
      </c>
      <c r="DK18" s="80">
        <f>Setup!AR$17*AO18*BZ18</f>
        <v>0</v>
      </c>
    </row>
    <row r="19">
      <c r="B19" s="63" t="str">
        <f>Personnel!B24</f>
        <v/>
      </c>
      <c r="C19" s="63" t="str">
        <f>Personnel!C24</f>
        <v/>
      </c>
      <c r="D19" s="63" t="str">
        <f>Personnel!D24</f>
        <v/>
      </c>
      <c r="E19" s="63" t="str">
        <f>Personnel!E24</f>
        <v/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5"/>
      <c r="AQ19" s="79">
        <v>0.0</v>
      </c>
      <c r="AR19" s="79">
        <v>0.0</v>
      </c>
      <c r="AS19" s="79">
        <v>0.0</v>
      </c>
      <c r="AT19" s="79">
        <v>0.0</v>
      </c>
      <c r="AU19" s="79">
        <v>0.0</v>
      </c>
      <c r="AV19" s="79">
        <v>0.0</v>
      </c>
      <c r="AW19" s="79">
        <v>0.0</v>
      </c>
      <c r="AX19" s="79">
        <v>0.0</v>
      </c>
      <c r="AY19" s="79">
        <v>0.0</v>
      </c>
      <c r="AZ19" s="79">
        <v>0.0</v>
      </c>
      <c r="BA19" s="79">
        <v>0.0</v>
      </c>
      <c r="BB19" s="79">
        <v>0.0</v>
      </c>
      <c r="BC19" s="79">
        <v>0.0</v>
      </c>
      <c r="BD19" s="79">
        <v>0.0</v>
      </c>
      <c r="BE19" s="79">
        <v>0.0</v>
      </c>
      <c r="BF19" s="79">
        <v>0.0</v>
      </c>
      <c r="BG19" s="79">
        <v>0.0</v>
      </c>
      <c r="BH19" s="79">
        <v>0.0</v>
      </c>
      <c r="BI19" s="79">
        <v>0.0</v>
      </c>
      <c r="BJ19" s="79">
        <v>0.0</v>
      </c>
      <c r="BK19" s="79">
        <v>0.0</v>
      </c>
      <c r="BL19" s="79">
        <v>0.0</v>
      </c>
      <c r="BM19" s="79">
        <v>0.0</v>
      </c>
      <c r="BN19" s="79">
        <v>0.0</v>
      </c>
      <c r="BO19" s="79">
        <v>0.0</v>
      </c>
      <c r="BP19" s="79">
        <v>0.0</v>
      </c>
      <c r="BQ19" s="79">
        <v>0.0</v>
      </c>
      <c r="BR19" s="79">
        <v>0.0</v>
      </c>
      <c r="BS19" s="79">
        <v>0.0</v>
      </c>
      <c r="BT19" s="79">
        <v>0.0</v>
      </c>
      <c r="BU19" s="79">
        <v>0.0</v>
      </c>
      <c r="BV19" s="79">
        <v>0.0</v>
      </c>
      <c r="BW19" s="79">
        <v>0.0</v>
      </c>
      <c r="BX19" s="79">
        <v>0.0</v>
      </c>
      <c r="BY19" s="79">
        <v>0.0</v>
      </c>
      <c r="BZ19" s="79">
        <v>0.0</v>
      </c>
      <c r="CA19" s="65"/>
      <c r="CB19" s="80">
        <f>Setup!I$17*F19*AQ19</f>
        <v>0</v>
      </c>
      <c r="CC19" s="80">
        <f>Setup!J$17*G19*AR19</f>
        <v>0</v>
      </c>
      <c r="CD19" s="80">
        <f>Setup!K$17*H19*AS19</f>
        <v>0</v>
      </c>
      <c r="CE19" s="80">
        <f>Setup!L$17*I19*AT19</f>
        <v>0</v>
      </c>
      <c r="CF19" s="80">
        <f>Setup!M$17*J19*AU19</f>
        <v>0</v>
      </c>
      <c r="CG19" s="80">
        <f>Setup!N$17*K19*AV19</f>
        <v>0</v>
      </c>
      <c r="CH19" s="80">
        <f>Setup!O$17*L19*AW19</f>
        <v>0</v>
      </c>
      <c r="CI19" s="80">
        <f>Setup!P$17*M19*AX19</f>
        <v>0</v>
      </c>
      <c r="CJ19" s="80">
        <f>Setup!Q$17*N19*AY19</f>
        <v>0</v>
      </c>
      <c r="CK19" s="80">
        <f>Setup!R$17*O19*AZ19</f>
        <v>0</v>
      </c>
      <c r="CL19" s="80">
        <f>Setup!S$17*P19*BA19</f>
        <v>0</v>
      </c>
      <c r="CM19" s="80">
        <f>Setup!T$17*Q19*BB19</f>
        <v>0</v>
      </c>
      <c r="CN19" s="80">
        <f>Setup!U$17*R19*BC19</f>
        <v>0</v>
      </c>
      <c r="CO19" s="80">
        <f>Setup!V$17*S19*BD19</f>
        <v>0</v>
      </c>
      <c r="CP19" s="80">
        <f>Setup!W$17*T19*BE19</f>
        <v>0</v>
      </c>
      <c r="CQ19" s="80">
        <f>Setup!X$17*U19*BF19</f>
        <v>0</v>
      </c>
      <c r="CR19" s="80">
        <f>Setup!Y$17*V19*BG19</f>
        <v>0</v>
      </c>
      <c r="CS19" s="80">
        <f>Setup!Z$17*W19*BH19</f>
        <v>0</v>
      </c>
      <c r="CT19" s="80">
        <f>Setup!AA$17*X19*BI19</f>
        <v>0</v>
      </c>
      <c r="CU19" s="80">
        <f>Setup!AB$17*Y19*BJ19</f>
        <v>0</v>
      </c>
      <c r="CV19" s="80">
        <f>Setup!AC$17*Z19*BK19</f>
        <v>0</v>
      </c>
      <c r="CW19" s="80">
        <f>Setup!AD$17*AA19*BL19</f>
        <v>0</v>
      </c>
      <c r="CX19" s="80">
        <f>Setup!AE$17*AB19*BM19</f>
        <v>0</v>
      </c>
      <c r="CY19" s="80">
        <f>Setup!AF$17*AC19*BN19</f>
        <v>0</v>
      </c>
      <c r="CZ19" s="80">
        <f>Setup!AG$17*AD19*BO19</f>
        <v>0</v>
      </c>
      <c r="DA19" s="80">
        <f>Setup!AH$17*AE19*BP19</f>
        <v>0</v>
      </c>
      <c r="DB19" s="80">
        <f>Setup!AI$17*AF19*BQ19</f>
        <v>0</v>
      </c>
      <c r="DC19" s="80">
        <f>Setup!AJ$17*AG19*BR19</f>
        <v>0</v>
      </c>
      <c r="DD19" s="80">
        <f>Setup!AK$17*AH19*BS19</f>
        <v>0</v>
      </c>
      <c r="DE19" s="80">
        <f>Setup!AL$17*AI19*BT19</f>
        <v>0</v>
      </c>
      <c r="DF19" s="80">
        <f>Setup!AM$17*AJ19*BU19</f>
        <v>0</v>
      </c>
      <c r="DG19" s="80">
        <f>Setup!AN$17*AK19*BV19</f>
        <v>0</v>
      </c>
      <c r="DH19" s="80">
        <f>Setup!AO$17*AL19*BW19</f>
        <v>0</v>
      </c>
      <c r="DI19" s="80">
        <f>Setup!AP$17*AM19*BX19</f>
        <v>0</v>
      </c>
      <c r="DJ19" s="80">
        <f>Setup!AQ$17*AN19*BY19</f>
        <v>0</v>
      </c>
      <c r="DK19" s="80">
        <f>Setup!AR$17*AO19*BZ19</f>
        <v>0</v>
      </c>
    </row>
    <row r="20">
      <c r="B20" s="63" t="str">
        <f>Personnel!B25</f>
        <v/>
      </c>
      <c r="C20" s="63" t="str">
        <f>Personnel!C25</f>
        <v/>
      </c>
      <c r="D20" s="63" t="str">
        <f>Personnel!D25</f>
        <v/>
      </c>
      <c r="E20" s="63" t="str">
        <f>Personnel!E25</f>
        <v/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5"/>
      <c r="AQ20" s="79">
        <v>0.0</v>
      </c>
      <c r="AR20" s="79">
        <v>0.0</v>
      </c>
      <c r="AS20" s="79">
        <v>0.0</v>
      </c>
      <c r="AT20" s="79">
        <v>0.0</v>
      </c>
      <c r="AU20" s="79">
        <v>0.0</v>
      </c>
      <c r="AV20" s="79">
        <v>0.0</v>
      </c>
      <c r="AW20" s="79">
        <v>0.0</v>
      </c>
      <c r="AX20" s="79">
        <v>0.0</v>
      </c>
      <c r="AY20" s="79">
        <v>0.0</v>
      </c>
      <c r="AZ20" s="79">
        <v>0.0</v>
      </c>
      <c r="BA20" s="79">
        <v>0.0</v>
      </c>
      <c r="BB20" s="79">
        <v>0.0</v>
      </c>
      <c r="BC20" s="79">
        <v>0.0</v>
      </c>
      <c r="BD20" s="79">
        <v>0.0</v>
      </c>
      <c r="BE20" s="79">
        <v>0.0</v>
      </c>
      <c r="BF20" s="79">
        <v>0.0</v>
      </c>
      <c r="BG20" s="79">
        <v>0.0</v>
      </c>
      <c r="BH20" s="79">
        <v>0.0</v>
      </c>
      <c r="BI20" s="79">
        <v>0.0</v>
      </c>
      <c r="BJ20" s="79">
        <v>0.0</v>
      </c>
      <c r="BK20" s="79">
        <v>0.0</v>
      </c>
      <c r="BL20" s="79">
        <v>0.0</v>
      </c>
      <c r="BM20" s="79">
        <v>0.0</v>
      </c>
      <c r="BN20" s="79">
        <v>0.0</v>
      </c>
      <c r="BO20" s="79">
        <v>0.0</v>
      </c>
      <c r="BP20" s="79">
        <v>0.0</v>
      </c>
      <c r="BQ20" s="79">
        <v>0.0</v>
      </c>
      <c r="BR20" s="79">
        <v>0.0</v>
      </c>
      <c r="BS20" s="79">
        <v>0.0</v>
      </c>
      <c r="BT20" s="79">
        <v>0.0</v>
      </c>
      <c r="BU20" s="79">
        <v>0.0</v>
      </c>
      <c r="BV20" s="79">
        <v>0.0</v>
      </c>
      <c r="BW20" s="79">
        <v>0.0</v>
      </c>
      <c r="BX20" s="79">
        <v>0.0</v>
      </c>
      <c r="BY20" s="79">
        <v>0.0</v>
      </c>
      <c r="BZ20" s="79">
        <v>0.0</v>
      </c>
      <c r="CA20" s="65"/>
      <c r="CB20" s="80">
        <f>Setup!I$17*F20*AQ20</f>
        <v>0</v>
      </c>
      <c r="CC20" s="80">
        <f>Setup!J$17*G20*AR20</f>
        <v>0</v>
      </c>
      <c r="CD20" s="80">
        <f>Setup!K$17*H20*AS20</f>
        <v>0</v>
      </c>
      <c r="CE20" s="80">
        <f>Setup!L$17*I20*AT20</f>
        <v>0</v>
      </c>
      <c r="CF20" s="80">
        <f>Setup!M$17*J20*AU20</f>
        <v>0</v>
      </c>
      <c r="CG20" s="80">
        <f>Setup!N$17*K20*AV20</f>
        <v>0</v>
      </c>
      <c r="CH20" s="80">
        <f>Setup!O$17*L20*AW20</f>
        <v>0</v>
      </c>
      <c r="CI20" s="80">
        <f>Setup!P$17*M20*AX20</f>
        <v>0</v>
      </c>
      <c r="CJ20" s="80">
        <f>Setup!Q$17*N20*AY20</f>
        <v>0</v>
      </c>
      <c r="CK20" s="80">
        <f>Setup!R$17*O20*AZ20</f>
        <v>0</v>
      </c>
      <c r="CL20" s="80">
        <f>Setup!S$17*P20*BA20</f>
        <v>0</v>
      </c>
      <c r="CM20" s="80">
        <f>Setup!T$17*Q20*BB20</f>
        <v>0</v>
      </c>
      <c r="CN20" s="80">
        <f>Setup!U$17*R20*BC20</f>
        <v>0</v>
      </c>
      <c r="CO20" s="80">
        <f>Setup!V$17*S20*BD20</f>
        <v>0</v>
      </c>
      <c r="CP20" s="80">
        <f>Setup!W$17*T20*BE20</f>
        <v>0</v>
      </c>
      <c r="CQ20" s="80">
        <f>Setup!X$17*U20*BF20</f>
        <v>0</v>
      </c>
      <c r="CR20" s="80">
        <f>Setup!Y$17*V20*BG20</f>
        <v>0</v>
      </c>
      <c r="CS20" s="80">
        <f>Setup!Z$17*W20*BH20</f>
        <v>0</v>
      </c>
      <c r="CT20" s="80">
        <f>Setup!AA$17*X20*BI20</f>
        <v>0</v>
      </c>
      <c r="CU20" s="80">
        <f>Setup!AB$17*Y20*BJ20</f>
        <v>0</v>
      </c>
      <c r="CV20" s="80">
        <f>Setup!AC$17*Z20*BK20</f>
        <v>0</v>
      </c>
      <c r="CW20" s="80">
        <f>Setup!AD$17*AA20*BL20</f>
        <v>0</v>
      </c>
      <c r="CX20" s="80">
        <f>Setup!AE$17*AB20*BM20</f>
        <v>0</v>
      </c>
      <c r="CY20" s="80">
        <f>Setup!AF$17*AC20*BN20</f>
        <v>0</v>
      </c>
      <c r="CZ20" s="80">
        <f>Setup!AG$17*AD20*BO20</f>
        <v>0</v>
      </c>
      <c r="DA20" s="80">
        <f>Setup!AH$17*AE20*BP20</f>
        <v>0</v>
      </c>
      <c r="DB20" s="80">
        <f>Setup!AI$17*AF20*BQ20</f>
        <v>0</v>
      </c>
      <c r="DC20" s="80">
        <f>Setup!AJ$17*AG20*BR20</f>
        <v>0</v>
      </c>
      <c r="DD20" s="80">
        <f>Setup!AK$17*AH20*BS20</f>
        <v>0</v>
      </c>
      <c r="DE20" s="80">
        <f>Setup!AL$17*AI20*BT20</f>
        <v>0</v>
      </c>
      <c r="DF20" s="80">
        <f>Setup!AM$17*AJ20*BU20</f>
        <v>0</v>
      </c>
      <c r="DG20" s="80">
        <f>Setup!AN$17*AK20*BV20</f>
        <v>0</v>
      </c>
      <c r="DH20" s="80">
        <f>Setup!AO$17*AL20*BW20</f>
        <v>0</v>
      </c>
      <c r="DI20" s="80">
        <f>Setup!AP$17*AM20*BX20</f>
        <v>0</v>
      </c>
      <c r="DJ20" s="80">
        <f>Setup!AQ$17*AN20*BY20</f>
        <v>0</v>
      </c>
      <c r="DK20" s="80">
        <f>Setup!AR$17*AO20*BZ20</f>
        <v>0</v>
      </c>
    </row>
    <row r="21">
      <c r="B21" s="63" t="str">
        <f>Personnel!B26</f>
        <v/>
      </c>
      <c r="C21" s="63" t="str">
        <f>Personnel!C26</f>
        <v/>
      </c>
      <c r="D21" s="63" t="str">
        <f>Personnel!D26</f>
        <v/>
      </c>
      <c r="E21" s="63" t="str">
        <f>Personnel!E26</f>
        <v/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5"/>
      <c r="AQ21" s="79">
        <v>0.0</v>
      </c>
      <c r="AR21" s="79">
        <v>0.0</v>
      </c>
      <c r="AS21" s="79">
        <v>0.0</v>
      </c>
      <c r="AT21" s="79">
        <v>0.0</v>
      </c>
      <c r="AU21" s="79">
        <v>0.0</v>
      </c>
      <c r="AV21" s="79">
        <v>0.0</v>
      </c>
      <c r="AW21" s="79">
        <v>0.0</v>
      </c>
      <c r="AX21" s="79">
        <v>0.0</v>
      </c>
      <c r="AY21" s="79">
        <v>0.0</v>
      </c>
      <c r="AZ21" s="79">
        <v>0.0</v>
      </c>
      <c r="BA21" s="79">
        <v>0.0</v>
      </c>
      <c r="BB21" s="79">
        <v>0.0</v>
      </c>
      <c r="BC21" s="79">
        <v>0.0</v>
      </c>
      <c r="BD21" s="79">
        <v>0.0</v>
      </c>
      <c r="BE21" s="79">
        <v>0.0</v>
      </c>
      <c r="BF21" s="79">
        <v>0.0</v>
      </c>
      <c r="BG21" s="79">
        <v>0.0</v>
      </c>
      <c r="BH21" s="79">
        <v>0.0</v>
      </c>
      <c r="BI21" s="79">
        <v>0.0</v>
      </c>
      <c r="BJ21" s="79">
        <v>0.0</v>
      </c>
      <c r="BK21" s="79">
        <v>0.0</v>
      </c>
      <c r="BL21" s="79">
        <v>0.0</v>
      </c>
      <c r="BM21" s="79">
        <v>0.0</v>
      </c>
      <c r="BN21" s="79">
        <v>0.0</v>
      </c>
      <c r="BO21" s="79">
        <v>0.0</v>
      </c>
      <c r="BP21" s="79">
        <v>0.0</v>
      </c>
      <c r="BQ21" s="79">
        <v>0.0</v>
      </c>
      <c r="BR21" s="79">
        <v>0.0</v>
      </c>
      <c r="BS21" s="79">
        <v>0.0</v>
      </c>
      <c r="BT21" s="79">
        <v>0.0</v>
      </c>
      <c r="BU21" s="79">
        <v>0.0</v>
      </c>
      <c r="BV21" s="79">
        <v>0.0</v>
      </c>
      <c r="BW21" s="79">
        <v>0.0</v>
      </c>
      <c r="BX21" s="79">
        <v>0.0</v>
      </c>
      <c r="BY21" s="79">
        <v>0.0</v>
      </c>
      <c r="BZ21" s="79">
        <v>0.0</v>
      </c>
      <c r="CA21" s="65"/>
      <c r="CB21" s="80">
        <f>Setup!I$17*F21*AQ21</f>
        <v>0</v>
      </c>
      <c r="CC21" s="80">
        <f>Setup!J$17*G21*AR21</f>
        <v>0</v>
      </c>
      <c r="CD21" s="80">
        <f>Setup!K$17*H21*AS21</f>
        <v>0</v>
      </c>
      <c r="CE21" s="80">
        <f>Setup!L$17*I21*AT21</f>
        <v>0</v>
      </c>
      <c r="CF21" s="80">
        <f>Setup!M$17*J21*AU21</f>
        <v>0</v>
      </c>
      <c r="CG21" s="80">
        <f>Setup!N$17*K21*AV21</f>
        <v>0</v>
      </c>
      <c r="CH21" s="80">
        <f>Setup!O$17*L21*AW21</f>
        <v>0</v>
      </c>
      <c r="CI21" s="80">
        <f>Setup!P$17*M21*AX21</f>
        <v>0</v>
      </c>
      <c r="CJ21" s="80">
        <f>Setup!Q$17*N21*AY21</f>
        <v>0</v>
      </c>
      <c r="CK21" s="80">
        <f>Setup!R$17*O21*AZ21</f>
        <v>0</v>
      </c>
      <c r="CL21" s="80">
        <f>Setup!S$17*P21*BA21</f>
        <v>0</v>
      </c>
      <c r="CM21" s="80">
        <f>Setup!T$17*Q21*BB21</f>
        <v>0</v>
      </c>
      <c r="CN21" s="80">
        <f>Setup!U$17*R21*BC21</f>
        <v>0</v>
      </c>
      <c r="CO21" s="80">
        <f>Setup!V$17*S21*BD21</f>
        <v>0</v>
      </c>
      <c r="CP21" s="80">
        <f>Setup!W$17*T21*BE21</f>
        <v>0</v>
      </c>
      <c r="CQ21" s="80">
        <f>Setup!X$17*U21*BF21</f>
        <v>0</v>
      </c>
      <c r="CR21" s="80">
        <f>Setup!Y$17*V21*BG21</f>
        <v>0</v>
      </c>
      <c r="CS21" s="80">
        <f>Setup!Z$17*W21*BH21</f>
        <v>0</v>
      </c>
      <c r="CT21" s="80">
        <f>Setup!AA$17*X21*BI21</f>
        <v>0</v>
      </c>
      <c r="CU21" s="80">
        <f>Setup!AB$17*Y21*BJ21</f>
        <v>0</v>
      </c>
      <c r="CV21" s="80">
        <f>Setup!AC$17*Z21*BK21</f>
        <v>0</v>
      </c>
      <c r="CW21" s="80">
        <f>Setup!AD$17*AA21*BL21</f>
        <v>0</v>
      </c>
      <c r="CX21" s="80">
        <f>Setup!AE$17*AB21*BM21</f>
        <v>0</v>
      </c>
      <c r="CY21" s="80">
        <f>Setup!AF$17*AC21*BN21</f>
        <v>0</v>
      </c>
      <c r="CZ21" s="80">
        <f>Setup!AG$17*AD21*BO21</f>
        <v>0</v>
      </c>
      <c r="DA21" s="80">
        <f>Setup!AH$17*AE21*BP21</f>
        <v>0</v>
      </c>
      <c r="DB21" s="80">
        <f>Setup!AI$17*AF21*BQ21</f>
        <v>0</v>
      </c>
      <c r="DC21" s="80">
        <f>Setup!AJ$17*AG21*BR21</f>
        <v>0</v>
      </c>
      <c r="DD21" s="80">
        <f>Setup!AK$17*AH21*BS21</f>
        <v>0</v>
      </c>
      <c r="DE21" s="80">
        <f>Setup!AL$17*AI21*BT21</f>
        <v>0</v>
      </c>
      <c r="DF21" s="80">
        <f>Setup!AM$17*AJ21*BU21</f>
        <v>0</v>
      </c>
      <c r="DG21" s="80">
        <f>Setup!AN$17*AK21*BV21</f>
        <v>0</v>
      </c>
      <c r="DH21" s="80">
        <f>Setup!AO$17*AL21*BW21</f>
        <v>0</v>
      </c>
      <c r="DI21" s="80">
        <f>Setup!AP$17*AM21*BX21</f>
        <v>0</v>
      </c>
      <c r="DJ21" s="80">
        <f>Setup!AQ$17*AN21*BY21</f>
        <v>0</v>
      </c>
      <c r="DK21" s="80">
        <f>Setup!AR$17*AO21*BZ21</f>
        <v>0</v>
      </c>
    </row>
    <row r="22">
      <c r="B22" s="63" t="str">
        <f>Personnel!B27</f>
        <v/>
      </c>
      <c r="C22" s="63" t="str">
        <f>Personnel!C27</f>
        <v/>
      </c>
      <c r="D22" s="63" t="str">
        <f>Personnel!D27</f>
        <v/>
      </c>
      <c r="E22" s="63" t="str">
        <f>Personnel!E27</f>
        <v/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5"/>
      <c r="AQ22" s="79">
        <v>0.0</v>
      </c>
      <c r="AR22" s="79">
        <v>0.0</v>
      </c>
      <c r="AS22" s="79">
        <v>0.0</v>
      </c>
      <c r="AT22" s="79">
        <v>0.0</v>
      </c>
      <c r="AU22" s="79">
        <v>0.0</v>
      </c>
      <c r="AV22" s="79">
        <v>0.0</v>
      </c>
      <c r="AW22" s="79">
        <v>0.0</v>
      </c>
      <c r="AX22" s="79">
        <v>0.0</v>
      </c>
      <c r="AY22" s="79">
        <v>0.0</v>
      </c>
      <c r="AZ22" s="79">
        <v>0.0</v>
      </c>
      <c r="BA22" s="79">
        <v>0.0</v>
      </c>
      <c r="BB22" s="79">
        <v>0.0</v>
      </c>
      <c r="BC22" s="79">
        <v>0.0</v>
      </c>
      <c r="BD22" s="79">
        <v>0.0</v>
      </c>
      <c r="BE22" s="79">
        <v>0.0</v>
      </c>
      <c r="BF22" s="79">
        <v>0.0</v>
      </c>
      <c r="BG22" s="79">
        <v>0.0</v>
      </c>
      <c r="BH22" s="79">
        <v>0.0</v>
      </c>
      <c r="BI22" s="79">
        <v>0.0</v>
      </c>
      <c r="BJ22" s="79">
        <v>0.0</v>
      </c>
      <c r="BK22" s="79">
        <v>0.0</v>
      </c>
      <c r="BL22" s="79">
        <v>0.0</v>
      </c>
      <c r="BM22" s="79">
        <v>0.0</v>
      </c>
      <c r="BN22" s="79">
        <v>0.0</v>
      </c>
      <c r="BO22" s="79">
        <v>0.0</v>
      </c>
      <c r="BP22" s="79">
        <v>0.0</v>
      </c>
      <c r="BQ22" s="79">
        <v>0.0</v>
      </c>
      <c r="BR22" s="79">
        <v>0.0</v>
      </c>
      <c r="BS22" s="79">
        <v>0.0</v>
      </c>
      <c r="BT22" s="79">
        <v>0.0</v>
      </c>
      <c r="BU22" s="79">
        <v>0.0</v>
      </c>
      <c r="BV22" s="79">
        <v>0.0</v>
      </c>
      <c r="BW22" s="79">
        <v>0.0</v>
      </c>
      <c r="BX22" s="79">
        <v>0.0</v>
      </c>
      <c r="BY22" s="79">
        <v>0.0</v>
      </c>
      <c r="BZ22" s="79">
        <v>0.0</v>
      </c>
      <c r="CA22" s="65"/>
      <c r="CB22" s="80">
        <f>Setup!I$17*F22*AQ22</f>
        <v>0</v>
      </c>
      <c r="CC22" s="80">
        <f>Setup!J$17*G22*AR22</f>
        <v>0</v>
      </c>
      <c r="CD22" s="80">
        <f>Setup!K$17*H22*AS22</f>
        <v>0</v>
      </c>
      <c r="CE22" s="80">
        <f>Setup!L$17*I22*AT22</f>
        <v>0</v>
      </c>
      <c r="CF22" s="80">
        <f>Setup!M$17*J22*AU22</f>
        <v>0</v>
      </c>
      <c r="CG22" s="80">
        <f>Setup!N$17*K22*AV22</f>
        <v>0</v>
      </c>
      <c r="CH22" s="80">
        <f>Setup!O$17*L22*AW22</f>
        <v>0</v>
      </c>
      <c r="CI22" s="80">
        <f>Setup!P$17*M22*AX22</f>
        <v>0</v>
      </c>
      <c r="CJ22" s="80">
        <f>Setup!Q$17*N22*AY22</f>
        <v>0</v>
      </c>
      <c r="CK22" s="80">
        <f>Setup!R$17*O22*AZ22</f>
        <v>0</v>
      </c>
      <c r="CL22" s="80">
        <f>Setup!S$17*P22*BA22</f>
        <v>0</v>
      </c>
      <c r="CM22" s="80">
        <f>Setup!T$17*Q22*BB22</f>
        <v>0</v>
      </c>
      <c r="CN22" s="80">
        <f>Setup!U$17*R22*BC22</f>
        <v>0</v>
      </c>
      <c r="CO22" s="80">
        <f>Setup!V$17*S22*BD22</f>
        <v>0</v>
      </c>
      <c r="CP22" s="80">
        <f>Setup!W$17*T22*BE22</f>
        <v>0</v>
      </c>
      <c r="CQ22" s="80">
        <f>Setup!X$17*U22*BF22</f>
        <v>0</v>
      </c>
      <c r="CR22" s="80">
        <f>Setup!Y$17*V22*BG22</f>
        <v>0</v>
      </c>
      <c r="CS22" s="80">
        <f>Setup!Z$17*W22*BH22</f>
        <v>0</v>
      </c>
      <c r="CT22" s="80">
        <f>Setup!AA$17*X22*BI22</f>
        <v>0</v>
      </c>
      <c r="CU22" s="80">
        <f>Setup!AB$17*Y22*BJ22</f>
        <v>0</v>
      </c>
      <c r="CV22" s="80">
        <f>Setup!AC$17*Z22*BK22</f>
        <v>0</v>
      </c>
      <c r="CW22" s="80">
        <f>Setup!AD$17*AA22*BL22</f>
        <v>0</v>
      </c>
      <c r="CX22" s="80">
        <f>Setup!AE$17*AB22*BM22</f>
        <v>0</v>
      </c>
      <c r="CY22" s="80">
        <f>Setup!AF$17*AC22*BN22</f>
        <v>0</v>
      </c>
      <c r="CZ22" s="80">
        <f>Setup!AG$17*AD22*BO22</f>
        <v>0</v>
      </c>
      <c r="DA22" s="80">
        <f>Setup!AH$17*AE22*BP22</f>
        <v>0</v>
      </c>
      <c r="DB22" s="80">
        <f>Setup!AI$17*AF22*BQ22</f>
        <v>0</v>
      </c>
      <c r="DC22" s="80">
        <f>Setup!AJ$17*AG22*BR22</f>
        <v>0</v>
      </c>
      <c r="DD22" s="80">
        <f>Setup!AK$17*AH22*BS22</f>
        <v>0</v>
      </c>
      <c r="DE22" s="80">
        <f>Setup!AL$17*AI22*BT22</f>
        <v>0</v>
      </c>
      <c r="DF22" s="80">
        <f>Setup!AM$17*AJ22*BU22</f>
        <v>0</v>
      </c>
      <c r="DG22" s="80">
        <f>Setup!AN$17*AK22*BV22</f>
        <v>0</v>
      </c>
      <c r="DH22" s="80">
        <f>Setup!AO$17*AL22*BW22</f>
        <v>0</v>
      </c>
      <c r="DI22" s="80">
        <f>Setup!AP$17*AM22*BX22</f>
        <v>0</v>
      </c>
      <c r="DJ22" s="80">
        <f>Setup!AQ$17*AN22*BY22</f>
        <v>0</v>
      </c>
      <c r="DK22" s="80">
        <f>Setup!AR$17*AO22*BZ22</f>
        <v>0</v>
      </c>
    </row>
    <row r="23">
      <c r="B23" s="63" t="str">
        <f>Personnel!B28</f>
        <v/>
      </c>
      <c r="C23" s="63" t="str">
        <f>Personnel!C28</f>
        <v/>
      </c>
      <c r="D23" s="63" t="str">
        <f>Personnel!D28</f>
        <v/>
      </c>
      <c r="E23" s="63" t="str">
        <f>Personnel!E28</f>
        <v/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5"/>
      <c r="AQ23" s="79">
        <v>0.0</v>
      </c>
      <c r="AR23" s="79">
        <v>0.0</v>
      </c>
      <c r="AS23" s="79">
        <v>0.0</v>
      </c>
      <c r="AT23" s="79">
        <v>0.0</v>
      </c>
      <c r="AU23" s="79">
        <v>0.0</v>
      </c>
      <c r="AV23" s="79">
        <v>0.0</v>
      </c>
      <c r="AW23" s="79">
        <v>0.0</v>
      </c>
      <c r="AX23" s="79">
        <v>0.0</v>
      </c>
      <c r="AY23" s="79">
        <v>0.0</v>
      </c>
      <c r="AZ23" s="79">
        <v>0.0</v>
      </c>
      <c r="BA23" s="79">
        <v>0.0</v>
      </c>
      <c r="BB23" s="79">
        <v>0.0</v>
      </c>
      <c r="BC23" s="79">
        <v>0.0</v>
      </c>
      <c r="BD23" s="79">
        <v>0.0</v>
      </c>
      <c r="BE23" s="79">
        <v>0.0</v>
      </c>
      <c r="BF23" s="79">
        <v>0.0</v>
      </c>
      <c r="BG23" s="79">
        <v>0.0</v>
      </c>
      <c r="BH23" s="79">
        <v>0.0</v>
      </c>
      <c r="BI23" s="79">
        <v>0.0</v>
      </c>
      <c r="BJ23" s="79">
        <v>0.0</v>
      </c>
      <c r="BK23" s="79">
        <v>0.0</v>
      </c>
      <c r="BL23" s="79">
        <v>0.0</v>
      </c>
      <c r="BM23" s="79">
        <v>0.0</v>
      </c>
      <c r="BN23" s="79">
        <v>0.0</v>
      </c>
      <c r="BO23" s="79">
        <v>0.0</v>
      </c>
      <c r="BP23" s="79">
        <v>0.0</v>
      </c>
      <c r="BQ23" s="79">
        <v>0.0</v>
      </c>
      <c r="BR23" s="79">
        <v>0.0</v>
      </c>
      <c r="BS23" s="79">
        <v>0.0</v>
      </c>
      <c r="BT23" s="79">
        <v>0.0</v>
      </c>
      <c r="BU23" s="79">
        <v>0.0</v>
      </c>
      <c r="BV23" s="79">
        <v>0.0</v>
      </c>
      <c r="BW23" s="79">
        <v>0.0</v>
      </c>
      <c r="BX23" s="79">
        <v>0.0</v>
      </c>
      <c r="BY23" s="79">
        <v>0.0</v>
      </c>
      <c r="BZ23" s="79">
        <v>0.0</v>
      </c>
      <c r="CA23" s="65"/>
      <c r="CB23" s="80">
        <f>Setup!I$17*F23*AQ23</f>
        <v>0</v>
      </c>
      <c r="CC23" s="80">
        <f>Setup!J$17*G23*AR23</f>
        <v>0</v>
      </c>
      <c r="CD23" s="80">
        <f>Setup!K$17*H23*AS23</f>
        <v>0</v>
      </c>
      <c r="CE23" s="80">
        <f>Setup!L$17*I23*AT23</f>
        <v>0</v>
      </c>
      <c r="CF23" s="80">
        <f>Setup!M$17*J23*AU23</f>
        <v>0</v>
      </c>
      <c r="CG23" s="80">
        <f>Setup!N$17*K23*AV23</f>
        <v>0</v>
      </c>
      <c r="CH23" s="80">
        <f>Setup!O$17*L23*AW23</f>
        <v>0</v>
      </c>
      <c r="CI23" s="80">
        <f>Setup!P$17*M23*AX23</f>
        <v>0</v>
      </c>
      <c r="CJ23" s="80">
        <f>Setup!Q$17*N23*AY23</f>
        <v>0</v>
      </c>
      <c r="CK23" s="80">
        <f>Setup!R$17*O23*AZ23</f>
        <v>0</v>
      </c>
      <c r="CL23" s="80">
        <f>Setup!S$17*P23*BA23</f>
        <v>0</v>
      </c>
      <c r="CM23" s="80">
        <f>Setup!T$17*Q23*BB23</f>
        <v>0</v>
      </c>
      <c r="CN23" s="80">
        <f>Setup!U$17*R23*BC23</f>
        <v>0</v>
      </c>
      <c r="CO23" s="80">
        <f>Setup!V$17*S23*BD23</f>
        <v>0</v>
      </c>
      <c r="CP23" s="80">
        <f>Setup!W$17*T23*BE23</f>
        <v>0</v>
      </c>
      <c r="CQ23" s="80">
        <f>Setup!X$17*U23*BF23</f>
        <v>0</v>
      </c>
      <c r="CR23" s="80">
        <f>Setup!Y$17*V23*BG23</f>
        <v>0</v>
      </c>
      <c r="CS23" s="80">
        <f>Setup!Z$17*W23*BH23</f>
        <v>0</v>
      </c>
      <c r="CT23" s="80">
        <f>Setup!AA$17*X23*BI23</f>
        <v>0</v>
      </c>
      <c r="CU23" s="80">
        <f>Setup!AB$17*Y23*BJ23</f>
        <v>0</v>
      </c>
      <c r="CV23" s="80">
        <f>Setup!AC$17*Z23*BK23</f>
        <v>0</v>
      </c>
      <c r="CW23" s="80">
        <f>Setup!AD$17*AA23*BL23</f>
        <v>0</v>
      </c>
      <c r="CX23" s="80">
        <f>Setup!AE$17*AB23*BM23</f>
        <v>0</v>
      </c>
      <c r="CY23" s="80">
        <f>Setup!AF$17*AC23*BN23</f>
        <v>0</v>
      </c>
      <c r="CZ23" s="80">
        <f>Setup!AG$17*AD23*BO23</f>
        <v>0</v>
      </c>
      <c r="DA23" s="80">
        <f>Setup!AH$17*AE23*BP23</f>
        <v>0</v>
      </c>
      <c r="DB23" s="80">
        <f>Setup!AI$17*AF23*BQ23</f>
        <v>0</v>
      </c>
      <c r="DC23" s="80">
        <f>Setup!AJ$17*AG23*BR23</f>
        <v>0</v>
      </c>
      <c r="DD23" s="80">
        <f>Setup!AK$17*AH23*BS23</f>
        <v>0</v>
      </c>
      <c r="DE23" s="80">
        <f>Setup!AL$17*AI23*BT23</f>
        <v>0</v>
      </c>
      <c r="DF23" s="80">
        <f>Setup!AM$17*AJ23*BU23</f>
        <v>0</v>
      </c>
      <c r="DG23" s="80">
        <f>Setup!AN$17*AK23*BV23</f>
        <v>0</v>
      </c>
      <c r="DH23" s="80">
        <f>Setup!AO$17*AL23*BW23</f>
        <v>0</v>
      </c>
      <c r="DI23" s="80">
        <f>Setup!AP$17*AM23*BX23</f>
        <v>0</v>
      </c>
      <c r="DJ23" s="80">
        <f>Setup!AQ$17*AN23*BY23</f>
        <v>0</v>
      </c>
      <c r="DK23" s="80">
        <f>Setup!AR$17*AO23*BZ23</f>
        <v>0</v>
      </c>
    </row>
    <row r="24">
      <c r="B24" s="63" t="str">
        <f>Personnel!B29</f>
        <v/>
      </c>
      <c r="C24" s="63" t="str">
        <f>Personnel!C29</f>
        <v/>
      </c>
      <c r="D24" s="63" t="str">
        <f>Personnel!D29</f>
        <v/>
      </c>
      <c r="E24" s="63" t="str">
        <f>Personnel!E29</f>
        <v/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5"/>
      <c r="AQ24" s="79">
        <v>0.0</v>
      </c>
      <c r="AR24" s="79">
        <v>0.0</v>
      </c>
      <c r="AS24" s="79">
        <v>0.0</v>
      </c>
      <c r="AT24" s="79">
        <v>0.0</v>
      </c>
      <c r="AU24" s="79">
        <v>0.0</v>
      </c>
      <c r="AV24" s="79">
        <v>0.0</v>
      </c>
      <c r="AW24" s="79">
        <v>0.0</v>
      </c>
      <c r="AX24" s="79">
        <v>0.0</v>
      </c>
      <c r="AY24" s="79">
        <v>0.0</v>
      </c>
      <c r="AZ24" s="79">
        <v>0.0</v>
      </c>
      <c r="BA24" s="79">
        <v>0.0</v>
      </c>
      <c r="BB24" s="79">
        <v>0.0</v>
      </c>
      <c r="BC24" s="79">
        <v>0.0</v>
      </c>
      <c r="BD24" s="79">
        <v>0.0</v>
      </c>
      <c r="BE24" s="79">
        <v>0.0</v>
      </c>
      <c r="BF24" s="79">
        <v>0.0</v>
      </c>
      <c r="BG24" s="79">
        <v>0.0</v>
      </c>
      <c r="BH24" s="79">
        <v>0.0</v>
      </c>
      <c r="BI24" s="79">
        <v>0.0</v>
      </c>
      <c r="BJ24" s="79">
        <v>0.0</v>
      </c>
      <c r="BK24" s="79">
        <v>0.0</v>
      </c>
      <c r="BL24" s="79">
        <v>0.0</v>
      </c>
      <c r="BM24" s="79">
        <v>0.0</v>
      </c>
      <c r="BN24" s="79">
        <v>0.0</v>
      </c>
      <c r="BO24" s="79">
        <v>0.0</v>
      </c>
      <c r="BP24" s="79">
        <v>0.0</v>
      </c>
      <c r="BQ24" s="79">
        <v>0.0</v>
      </c>
      <c r="BR24" s="79">
        <v>0.0</v>
      </c>
      <c r="BS24" s="79">
        <v>0.0</v>
      </c>
      <c r="BT24" s="79">
        <v>0.0</v>
      </c>
      <c r="BU24" s="79">
        <v>0.0</v>
      </c>
      <c r="BV24" s="79">
        <v>0.0</v>
      </c>
      <c r="BW24" s="79">
        <v>0.0</v>
      </c>
      <c r="BX24" s="79">
        <v>0.0</v>
      </c>
      <c r="BY24" s="79">
        <v>0.0</v>
      </c>
      <c r="BZ24" s="79">
        <v>0.0</v>
      </c>
      <c r="CA24" s="65"/>
      <c r="CB24" s="80">
        <f>Setup!I$17*F24*AQ24</f>
        <v>0</v>
      </c>
      <c r="CC24" s="80">
        <f>Setup!J$17*G24*AR24</f>
        <v>0</v>
      </c>
      <c r="CD24" s="80">
        <f>Setup!K$17*H24*AS24</f>
        <v>0</v>
      </c>
      <c r="CE24" s="80">
        <f>Setup!L$17*I24*AT24</f>
        <v>0</v>
      </c>
      <c r="CF24" s="80">
        <f>Setup!M$17*J24*AU24</f>
        <v>0</v>
      </c>
      <c r="CG24" s="80">
        <f>Setup!N$17*K24*AV24</f>
        <v>0</v>
      </c>
      <c r="CH24" s="80">
        <f>Setup!O$17*L24*AW24</f>
        <v>0</v>
      </c>
      <c r="CI24" s="80">
        <f>Setup!P$17*M24*AX24</f>
        <v>0</v>
      </c>
      <c r="CJ24" s="80">
        <f>Setup!Q$17*N24*AY24</f>
        <v>0</v>
      </c>
      <c r="CK24" s="80">
        <f>Setup!R$17*O24*AZ24</f>
        <v>0</v>
      </c>
      <c r="CL24" s="80">
        <f>Setup!S$17*P24*BA24</f>
        <v>0</v>
      </c>
      <c r="CM24" s="80">
        <f>Setup!T$17*Q24*BB24</f>
        <v>0</v>
      </c>
      <c r="CN24" s="80">
        <f>Setup!U$17*R24*BC24</f>
        <v>0</v>
      </c>
      <c r="CO24" s="80">
        <f>Setup!V$17*S24*BD24</f>
        <v>0</v>
      </c>
      <c r="CP24" s="80">
        <f>Setup!W$17*T24*BE24</f>
        <v>0</v>
      </c>
      <c r="CQ24" s="80">
        <f>Setup!X$17*U24*BF24</f>
        <v>0</v>
      </c>
      <c r="CR24" s="80">
        <f>Setup!Y$17*V24*BG24</f>
        <v>0</v>
      </c>
      <c r="CS24" s="80">
        <f>Setup!Z$17*W24*BH24</f>
        <v>0</v>
      </c>
      <c r="CT24" s="80">
        <f>Setup!AA$17*X24*BI24</f>
        <v>0</v>
      </c>
      <c r="CU24" s="80">
        <f>Setup!AB$17*Y24*BJ24</f>
        <v>0</v>
      </c>
      <c r="CV24" s="80">
        <f>Setup!AC$17*Z24*BK24</f>
        <v>0</v>
      </c>
      <c r="CW24" s="80">
        <f>Setup!AD$17*AA24*BL24</f>
        <v>0</v>
      </c>
      <c r="CX24" s="80">
        <f>Setup!AE$17*AB24*BM24</f>
        <v>0</v>
      </c>
      <c r="CY24" s="80">
        <f>Setup!AF$17*AC24*BN24</f>
        <v>0</v>
      </c>
      <c r="CZ24" s="80">
        <f>Setup!AG$17*AD24*BO24</f>
        <v>0</v>
      </c>
      <c r="DA24" s="80">
        <f>Setup!AH$17*AE24*BP24</f>
        <v>0</v>
      </c>
      <c r="DB24" s="80">
        <f>Setup!AI$17*AF24*BQ24</f>
        <v>0</v>
      </c>
      <c r="DC24" s="80">
        <f>Setup!AJ$17*AG24*BR24</f>
        <v>0</v>
      </c>
      <c r="DD24" s="80">
        <f>Setup!AK$17*AH24*BS24</f>
        <v>0</v>
      </c>
      <c r="DE24" s="80">
        <f>Setup!AL$17*AI24*BT24</f>
        <v>0</v>
      </c>
      <c r="DF24" s="80">
        <f>Setup!AM$17*AJ24*BU24</f>
        <v>0</v>
      </c>
      <c r="DG24" s="80">
        <f>Setup!AN$17*AK24*BV24</f>
        <v>0</v>
      </c>
      <c r="DH24" s="80">
        <f>Setup!AO$17*AL24*BW24</f>
        <v>0</v>
      </c>
      <c r="DI24" s="80">
        <f>Setup!AP$17*AM24*BX24</f>
        <v>0</v>
      </c>
      <c r="DJ24" s="80">
        <f>Setup!AQ$17*AN24*BY24</f>
        <v>0</v>
      </c>
      <c r="DK24" s="80">
        <f>Setup!AR$17*AO24*BZ24</f>
        <v>0</v>
      </c>
    </row>
    <row r="25">
      <c r="B25" s="63" t="str">
        <f>Personnel!B30</f>
        <v/>
      </c>
      <c r="C25" s="63" t="str">
        <f>Personnel!C30</f>
        <v/>
      </c>
      <c r="D25" s="63" t="str">
        <f>Personnel!D30</f>
        <v/>
      </c>
      <c r="E25" s="63" t="str">
        <f>Personnel!E30</f>
        <v/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5"/>
      <c r="AQ25" s="79">
        <v>0.0</v>
      </c>
      <c r="AR25" s="79">
        <v>0.0</v>
      </c>
      <c r="AS25" s="79">
        <v>0.0</v>
      </c>
      <c r="AT25" s="79">
        <v>0.0</v>
      </c>
      <c r="AU25" s="79">
        <v>0.0</v>
      </c>
      <c r="AV25" s="79">
        <v>0.0</v>
      </c>
      <c r="AW25" s="79">
        <v>0.0</v>
      </c>
      <c r="AX25" s="79">
        <v>0.0</v>
      </c>
      <c r="AY25" s="79">
        <v>0.0</v>
      </c>
      <c r="AZ25" s="79">
        <v>0.0</v>
      </c>
      <c r="BA25" s="79">
        <v>0.0</v>
      </c>
      <c r="BB25" s="79">
        <v>0.0</v>
      </c>
      <c r="BC25" s="79">
        <v>0.0</v>
      </c>
      <c r="BD25" s="79">
        <v>0.0</v>
      </c>
      <c r="BE25" s="79">
        <v>0.0</v>
      </c>
      <c r="BF25" s="79">
        <v>0.0</v>
      </c>
      <c r="BG25" s="79">
        <v>0.0</v>
      </c>
      <c r="BH25" s="79">
        <v>0.0</v>
      </c>
      <c r="BI25" s="79">
        <v>0.0</v>
      </c>
      <c r="BJ25" s="79">
        <v>0.0</v>
      </c>
      <c r="BK25" s="79">
        <v>0.0</v>
      </c>
      <c r="BL25" s="79">
        <v>0.0</v>
      </c>
      <c r="BM25" s="79">
        <v>0.0</v>
      </c>
      <c r="BN25" s="79">
        <v>0.0</v>
      </c>
      <c r="BO25" s="79">
        <v>0.0</v>
      </c>
      <c r="BP25" s="79">
        <v>0.0</v>
      </c>
      <c r="BQ25" s="79">
        <v>0.0</v>
      </c>
      <c r="BR25" s="79">
        <v>0.0</v>
      </c>
      <c r="BS25" s="79">
        <v>0.0</v>
      </c>
      <c r="BT25" s="79">
        <v>0.0</v>
      </c>
      <c r="BU25" s="79">
        <v>0.0</v>
      </c>
      <c r="BV25" s="79">
        <v>0.0</v>
      </c>
      <c r="BW25" s="79">
        <v>0.0</v>
      </c>
      <c r="BX25" s="79">
        <v>0.0</v>
      </c>
      <c r="BY25" s="79">
        <v>0.0</v>
      </c>
      <c r="BZ25" s="79">
        <v>0.0</v>
      </c>
      <c r="CA25" s="65"/>
      <c r="CB25" s="80">
        <f>Setup!I$17*F25*AQ25</f>
        <v>0</v>
      </c>
      <c r="CC25" s="80">
        <f>Setup!J$17*G25*AR25</f>
        <v>0</v>
      </c>
      <c r="CD25" s="80">
        <f>Setup!K$17*H25*AS25</f>
        <v>0</v>
      </c>
      <c r="CE25" s="80">
        <f>Setup!L$17*I25*AT25</f>
        <v>0</v>
      </c>
      <c r="CF25" s="80">
        <f>Setup!M$17*J25*AU25</f>
        <v>0</v>
      </c>
      <c r="CG25" s="80">
        <f>Setup!N$17*K25*AV25</f>
        <v>0</v>
      </c>
      <c r="CH25" s="80">
        <f>Setup!O$17*L25*AW25</f>
        <v>0</v>
      </c>
      <c r="CI25" s="80">
        <f>Setup!P$17*M25*AX25</f>
        <v>0</v>
      </c>
      <c r="CJ25" s="80">
        <f>Setup!Q$17*N25*AY25</f>
        <v>0</v>
      </c>
      <c r="CK25" s="80">
        <f>Setup!R$17*O25*AZ25</f>
        <v>0</v>
      </c>
      <c r="CL25" s="80">
        <f>Setup!S$17*P25*BA25</f>
        <v>0</v>
      </c>
      <c r="CM25" s="80">
        <f>Setup!T$17*Q25*BB25</f>
        <v>0</v>
      </c>
      <c r="CN25" s="80">
        <f>Setup!U$17*R25*BC25</f>
        <v>0</v>
      </c>
      <c r="CO25" s="80">
        <f>Setup!V$17*S25*BD25</f>
        <v>0</v>
      </c>
      <c r="CP25" s="80">
        <f>Setup!W$17*T25*BE25</f>
        <v>0</v>
      </c>
      <c r="CQ25" s="80">
        <f>Setup!X$17*U25*BF25</f>
        <v>0</v>
      </c>
      <c r="CR25" s="80">
        <f>Setup!Y$17*V25*BG25</f>
        <v>0</v>
      </c>
      <c r="CS25" s="80">
        <f>Setup!Z$17*W25*BH25</f>
        <v>0</v>
      </c>
      <c r="CT25" s="80">
        <f>Setup!AA$17*X25*BI25</f>
        <v>0</v>
      </c>
      <c r="CU25" s="80">
        <f>Setup!AB$17*Y25*BJ25</f>
        <v>0</v>
      </c>
      <c r="CV25" s="80">
        <f>Setup!AC$17*Z25*BK25</f>
        <v>0</v>
      </c>
      <c r="CW25" s="80">
        <f>Setup!AD$17*AA25*BL25</f>
        <v>0</v>
      </c>
      <c r="CX25" s="80">
        <f>Setup!AE$17*AB25*BM25</f>
        <v>0</v>
      </c>
      <c r="CY25" s="80">
        <f>Setup!AF$17*AC25*BN25</f>
        <v>0</v>
      </c>
      <c r="CZ25" s="80">
        <f>Setup!AG$17*AD25*BO25</f>
        <v>0</v>
      </c>
      <c r="DA25" s="80">
        <f>Setup!AH$17*AE25*BP25</f>
        <v>0</v>
      </c>
      <c r="DB25" s="80">
        <f>Setup!AI$17*AF25*BQ25</f>
        <v>0</v>
      </c>
      <c r="DC25" s="80">
        <f>Setup!AJ$17*AG25*BR25</f>
        <v>0</v>
      </c>
      <c r="DD25" s="80">
        <f>Setup!AK$17*AH25*BS25</f>
        <v>0</v>
      </c>
      <c r="DE25" s="80">
        <f>Setup!AL$17*AI25*BT25</f>
        <v>0</v>
      </c>
      <c r="DF25" s="80">
        <f>Setup!AM$17*AJ25*BU25</f>
        <v>0</v>
      </c>
      <c r="DG25" s="80">
        <f>Setup!AN$17*AK25*BV25</f>
        <v>0</v>
      </c>
      <c r="DH25" s="80">
        <f>Setup!AO$17*AL25*BW25</f>
        <v>0</v>
      </c>
      <c r="DI25" s="80">
        <f>Setup!AP$17*AM25*BX25</f>
        <v>0</v>
      </c>
      <c r="DJ25" s="80">
        <f>Setup!AQ$17*AN25*BY25</f>
        <v>0</v>
      </c>
      <c r="DK25" s="80">
        <f>Setup!AR$17*AO25*BZ25</f>
        <v>0</v>
      </c>
    </row>
    <row r="26">
      <c r="B26" s="63" t="str">
        <f>Personnel!B31</f>
        <v/>
      </c>
      <c r="C26" s="63" t="str">
        <f>Personnel!C31</f>
        <v/>
      </c>
      <c r="D26" s="63" t="str">
        <f>Personnel!D31</f>
        <v/>
      </c>
      <c r="E26" s="63" t="str">
        <f>Personnel!E31</f>
        <v/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5"/>
      <c r="AQ26" s="79">
        <v>0.0</v>
      </c>
      <c r="AR26" s="79">
        <v>0.0</v>
      </c>
      <c r="AS26" s="79">
        <v>0.0</v>
      </c>
      <c r="AT26" s="79">
        <v>0.0</v>
      </c>
      <c r="AU26" s="79">
        <v>0.0</v>
      </c>
      <c r="AV26" s="79">
        <v>0.0</v>
      </c>
      <c r="AW26" s="79">
        <v>0.0</v>
      </c>
      <c r="AX26" s="79">
        <v>0.0</v>
      </c>
      <c r="AY26" s="79">
        <v>0.0</v>
      </c>
      <c r="AZ26" s="79">
        <v>0.0</v>
      </c>
      <c r="BA26" s="79">
        <v>0.0</v>
      </c>
      <c r="BB26" s="79">
        <v>0.0</v>
      </c>
      <c r="BC26" s="79">
        <v>0.0</v>
      </c>
      <c r="BD26" s="79">
        <v>0.0</v>
      </c>
      <c r="BE26" s="79">
        <v>0.0</v>
      </c>
      <c r="BF26" s="79">
        <v>0.0</v>
      </c>
      <c r="BG26" s="79">
        <v>0.0</v>
      </c>
      <c r="BH26" s="79">
        <v>0.0</v>
      </c>
      <c r="BI26" s="79">
        <v>0.0</v>
      </c>
      <c r="BJ26" s="79">
        <v>0.0</v>
      </c>
      <c r="BK26" s="79">
        <v>0.0</v>
      </c>
      <c r="BL26" s="79">
        <v>0.0</v>
      </c>
      <c r="BM26" s="79">
        <v>0.0</v>
      </c>
      <c r="BN26" s="79">
        <v>0.0</v>
      </c>
      <c r="BO26" s="79">
        <v>0.0</v>
      </c>
      <c r="BP26" s="79">
        <v>0.0</v>
      </c>
      <c r="BQ26" s="79">
        <v>0.0</v>
      </c>
      <c r="BR26" s="79">
        <v>0.0</v>
      </c>
      <c r="BS26" s="79">
        <v>0.0</v>
      </c>
      <c r="BT26" s="79">
        <v>0.0</v>
      </c>
      <c r="BU26" s="79">
        <v>0.0</v>
      </c>
      <c r="BV26" s="79">
        <v>0.0</v>
      </c>
      <c r="BW26" s="79">
        <v>0.0</v>
      </c>
      <c r="BX26" s="79">
        <v>0.0</v>
      </c>
      <c r="BY26" s="79">
        <v>0.0</v>
      </c>
      <c r="BZ26" s="79">
        <v>0.0</v>
      </c>
      <c r="CA26" s="65"/>
      <c r="CB26" s="80">
        <f>Setup!I$17*F26*AQ26</f>
        <v>0</v>
      </c>
      <c r="CC26" s="80">
        <f>Setup!J$17*G26*AR26</f>
        <v>0</v>
      </c>
      <c r="CD26" s="80">
        <f>Setup!K$17*H26*AS26</f>
        <v>0</v>
      </c>
      <c r="CE26" s="80">
        <f>Setup!L$17*I26*AT26</f>
        <v>0</v>
      </c>
      <c r="CF26" s="80">
        <f>Setup!M$17*J26*AU26</f>
        <v>0</v>
      </c>
      <c r="CG26" s="80">
        <f>Setup!N$17*K26*AV26</f>
        <v>0</v>
      </c>
      <c r="CH26" s="80">
        <f>Setup!O$17*L26*AW26</f>
        <v>0</v>
      </c>
      <c r="CI26" s="80">
        <f>Setup!P$17*M26*AX26</f>
        <v>0</v>
      </c>
      <c r="CJ26" s="80">
        <f>Setup!Q$17*N26*AY26</f>
        <v>0</v>
      </c>
      <c r="CK26" s="80">
        <f>Setup!R$17*O26*AZ26</f>
        <v>0</v>
      </c>
      <c r="CL26" s="80">
        <f>Setup!S$17*P26*BA26</f>
        <v>0</v>
      </c>
      <c r="CM26" s="80">
        <f>Setup!T$17*Q26*BB26</f>
        <v>0</v>
      </c>
      <c r="CN26" s="80">
        <f>Setup!U$17*R26*BC26</f>
        <v>0</v>
      </c>
      <c r="CO26" s="80">
        <f>Setup!V$17*S26*BD26</f>
        <v>0</v>
      </c>
      <c r="CP26" s="80">
        <f>Setup!W$17*T26*BE26</f>
        <v>0</v>
      </c>
      <c r="CQ26" s="80">
        <f>Setup!X$17*U26*BF26</f>
        <v>0</v>
      </c>
      <c r="CR26" s="80">
        <f>Setup!Y$17*V26*BG26</f>
        <v>0</v>
      </c>
      <c r="CS26" s="80">
        <f>Setup!Z$17*W26*BH26</f>
        <v>0</v>
      </c>
      <c r="CT26" s="80">
        <f>Setup!AA$17*X26*BI26</f>
        <v>0</v>
      </c>
      <c r="CU26" s="80">
        <f>Setup!AB$17*Y26*BJ26</f>
        <v>0</v>
      </c>
      <c r="CV26" s="80">
        <f>Setup!AC$17*Z26*BK26</f>
        <v>0</v>
      </c>
      <c r="CW26" s="80">
        <f>Setup!AD$17*AA26*BL26</f>
        <v>0</v>
      </c>
      <c r="CX26" s="80">
        <f>Setup!AE$17*AB26*BM26</f>
        <v>0</v>
      </c>
      <c r="CY26" s="80">
        <f>Setup!AF$17*AC26*BN26</f>
        <v>0</v>
      </c>
      <c r="CZ26" s="80">
        <f>Setup!AG$17*AD26*BO26</f>
        <v>0</v>
      </c>
      <c r="DA26" s="80">
        <f>Setup!AH$17*AE26*BP26</f>
        <v>0</v>
      </c>
      <c r="DB26" s="80">
        <f>Setup!AI$17*AF26*BQ26</f>
        <v>0</v>
      </c>
      <c r="DC26" s="80">
        <f>Setup!AJ$17*AG26*BR26</f>
        <v>0</v>
      </c>
      <c r="DD26" s="80">
        <f>Setup!AK$17*AH26*BS26</f>
        <v>0</v>
      </c>
      <c r="DE26" s="80">
        <f>Setup!AL$17*AI26*BT26</f>
        <v>0</v>
      </c>
      <c r="DF26" s="80">
        <f>Setup!AM$17*AJ26*BU26</f>
        <v>0</v>
      </c>
      <c r="DG26" s="80">
        <f>Setup!AN$17*AK26*BV26</f>
        <v>0</v>
      </c>
      <c r="DH26" s="80">
        <f>Setup!AO$17*AL26*BW26</f>
        <v>0</v>
      </c>
      <c r="DI26" s="80">
        <f>Setup!AP$17*AM26*BX26</f>
        <v>0</v>
      </c>
      <c r="DJ26" s="80">
        <f>Setup!AQ$17*AN26*BY26</f>
        <v>0</v>
      </c>
      <c r="DK26" s="80">
        <f>Setup!AR$17*AO26*BZ26</f>
        <v>0</v>
      </c>
    </row>
    <row r="27">
      <c r="B27" s="63" t="str">
        <f>Personnel!B32</f>
        <v/>
      </c>
      <c r="C27" s="63" t="str">
        <f>Personnel!C32</f>
        <v/>
      </c>
      <c r="D27" s="63" t="str">
        <f>Personnel!D32</f>
        <v/>
      </c>
      <c r="E27" s="63" t="str">
        <f>Personnel!E32</f>
        <v/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5"/>
      <c r="AQ27" s="79">
        <v>0.0</v>
      </c>
      <c r="AR27" s="79">
        <v>0.0</v>
      </c>
      <c r="AS27" s="79">
        <v>0.0</v>
      </c>
      <c r="AT27" s="79">
        <v>0.0</v>
      </c>
      <c r="AU27" s="79">
        <v>0.0</v>
      </c>
      <c r="AV27" s="79">
        <v>0.0</v>
      </c>
      <c r="AW27" s="79">
        <v>0.0</v>
      </c>
      <c r="AX27" s="79">
        <v>0.0</v>
      </c>
      <c r="AY27" s="79">
        <v>0.0</v>
      </c>
      <c r="AZ27" s="79">
        <v>0.0</v>
      </c>
      <c r="BA27" s="79">
        <v>0.0</v>
      </c>
      <c r="BB27" s="79">
        <v>0.0</v>
      </c>
      <c r="BC27" s="79">
        <v>0.0</v>
      </c>
      <c r="BD27" s="79">
        <v>0.0</v>
      </c>
      <c r="BE27" s="79">
        <v>0.0</v>
      </c>
      <c r="BF27" s="79">
        <v>0.0</v>
      </c>
      <c r="BG27" s="79">
        <v>0.0</v>
      </c>
      <c r="BH27" s="79">
        <v>0.0</v>
      </c>
      <c r="BI27" s="79">
        <v>0.0</v>
      </c>
      <c r="BJ27" s="79">
        <v>0.0</v>
      </c>
      <c r="BK27" s="79">
        <v>0.0</v>
      </c>
      <c r="BL27" s="79">
        <v>0.0</v>
      </c>
      <c r="BM27" s="79">
        <v>0.0</v>
      </c>
      <c r="BN27" s="79">
        <v>0.0</v>
      </c>
      <c r="BO27" s="79">
        <v>0.0</v>
      </c>
      <c r="BP27" s="79">
        <v>0.0</v>
      </c>
      <c r="BQ27" s="79">
        <v>0.0</v>
      </c>
      <c r="BR27" s="79">
        <v>0.0</v>
      </c>
      <c r="BS27" s="79">
        <v>0.0</v>
      </c>
      <c r="BT27" s="79">
        <v>0.0</v>
      </c>
      <c r="BU27" s="79">
        <v>0.0</v>
      </c>
      <c r="BV27" s="79">
        <v>0.0</v>
      </c>
      <c r="BW27" s="79">
        <v>0.0</v>
      </c>
      <c r="BX27" s="79">
        <v>0.0</v>
      </c>
      <c r="BY27" s="79">
        <v>0.0</v>
      </c>
      <c r="BZ27" s="79">
        <v>0.0</v>
      </c>
      <c r="CA27" s="65"/>
      <c r="CB27" s="80">
        <f>Setup!I$17*F27*AQ27</f>
        <v>0</v>
      </c>
      <c r="CC27" s="80">
        <f>Setup!J$17*G27*AR27</f>
        <v>0</v>
      </c>
      <c r="CD27" s="80">
        <f>Setup!K$17*H27*AS27</f>
        <v>0</v>
      </c>
      <c r="CE27" s="80">
        <f>Setup!L$17*I27*AT27</f>
        <v>0</v>
      </c>
      <c r="CF27" s="80">
        <f>Setup!M$17*J27*AU27</f>
        <v>0</v>
      </c>
      <c r="CG27" s="80">
        <f>Setup!N$17*K27*AV27</f>
        <v>0</v>
      </c>
      <c r="CH27" s="80">
        <f>Setup!O$17*L27*AW27</f>
        <v>0</v>
      </c>
      <c r="CI27" s="80">
        <f>Setup!P$17*M27*AX27</f>
        <v>0</v>
      </c>
      <c r="CJ27" s="80">
        <f>Setup!Q$17*N27*AY27</f>
        <v>0</v>
      </c>
      <c r="CK27" s="80">
        <f>Setup!R$17*O27*AZ27</f>
        <v>0</v>
      </c>
      <c r="CL27" s="80">
        <f>Setup!S$17*P27*BA27</f>
        <v>0</v>
      </c>
      <c r="CM27" s="80">
        <f>Setup!T$17*Q27*BB27</f>
        <v>0</v>
      </c>
      <c r="CN27" s="80">
        <f>Setup!U$17*R27*BC27</f>
        <v>0</v>
      </c>
      <c r="CO27" s="80">
        <f>Setup!V$17*S27*BD27</f>
        <v>0</v>
      </c>
      <c r="CP27" s="80">
        <f>Setup!W$17*T27*BE27</f>
        <v>0</v>
      </c>
      <c r="CQ27" s="80">
        <f>Setup!X$17*U27*BF27</f>
        <v>0</v>
      </c>
      <c r="CR27" s="80">
        <f>Setup!Y$17*V27*BG27</f>
        <v>0</v>
      </c>
      <c r="CS27" s="80">
        <f>Setup!Z$17*W27*BH27</f>
        <v>0</v>
      </c>
      <c r="CT27" s="80">
        <f>Setup!AA$17*X27*BI27</f>
        <v>0</v>
      </c>
      <c r="CU27" s="80">
        <f>Setup!AB$17*Y27*BJ27</f>
        <v>0</v>
      </c>
      <c r="CV27" s="80">
        <f>Setup!AC$17*Z27*BK27</f>
        <v>0</v>
      </c>
      <c r="CW27" s="80">
        <f>Setup!AD$17*AA27*BL27</f>
        <v>0</v>
      </c>
      <c r="CX27" s="80">
        <f>Setup!AE$17*AB27*BM27</f>
        <v>0</v>
      </c>
      <c r="CY27" s="80">
        <f>Setup!AF$17*AC27*BN27</f>
        <v>0</v>
      </c>
      <c r="CZ27" s="80">
        <f>Setup!AG$17*AD27*BO27</f>
        <v>0</v>
      </c>
      <c r="DA27" s="80">
        <f>Setup!AH$17*AE27*BP27</f>
        <v>0</v>
      </c>
      <c r="DB27" s="80">
        <f>Setup!AI$17*AF27*BQ27</f>
        <v>0</v>
      </c>
      <c r="DC27" s="80">
        <f>Setup!AJ$17*AG27*BR27</f>
        <v>0</v>
      </c>
      <c r="DD27" s="80">
        <f>Setup!AK$17*AH27*BS27</f>
        <v>0</v>
      </c>
      <c r="DE27" s="80">
        <f>Setup!AL$17*AI27*BT27</f>
        <v>0</v>
      </c>
      <c r="DF27" s="80">
        <f>Setup!AM$17*AJ27*BU27</f>
        <v>0</v>
      </c>
      <c r="DG27" s="80">
        <f>Setup!AN$17*AK27*BV27</f>
        <v>0</v>
      </c>
      <c r="DH27" s="80">
        <f>Setup!AO$17*AL27*BW27</f>
        <v>0</v>
      </c>
      <c r="DI27" s="80">
        <f>Setup!AP$17*AM27*BX27</f>
        <v>0</v>
      </c>
      <c r="DJ27" s="80">
        <f>Setup!AQ$17*AN27*BY27</f>
        <v>0</v>
      </c>
      <c r="DK27" s="80">
        <f>Setup!AR$17*AO27*BZ27</f>
        <v>0</v>
      </c>
    </row>
    <row r="28">
      <c r="B28" s="63" t="str">
        <f>Personnel!B33</f>
        <v/>
      </c>
      <c r="C28" s="63" t="str">
        <f>Personnel!C33</f>
        <v/>
      </c>
      <c r="D28" s="63" t="str">
        <f>Personnel!D33</f>
        <v/>
      </c>
      <c r="E28" s="63" t="str">
        <f>Personnel!E33</f>
        <v/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5"/>
      <c r="AQ28" s="79">
        <v>0.0</v>
      </c>
      <c r="AR28" s="79">
        <v>0.0</v>
      </c>
      <c r="AS28" s="79">
        <v>0.0</v>
      </c>
      <c r="AT28" s="79">
        <v>0.0</v>
      </c>
      <c r="AU28" s="79">
        <v>0.0</v>
      </c>
      <c r="AV28" s="79">
        <v>0.0</v>
      </c>
      <c r="AW28" s="79">
        <v>0.0</v>
      </c>
      <c r="AX28" s="79">
        <v>0.0</v>
      </c>
      <c r="AY28" s="79">
        <v>0.0</v>
      </c>
      <c r="AZ28" s="79">
        <v>0.0</v>
      </c>
      <c r="BA28" s="79">
        <v>0.0</v>
      </c>
      <c r="BB28" s="79">
        <v>0.0</v>
      </c>
      <c r="BC28" s="79">
        <v>0.0</v>
      </c>
      <c r="BD28" s="79">
        <v>0.0</v>
      </c>
      <c r="BE28" s="79">
        <v>0.0</v>
      </c>
      <c r="BF28" s="79">
        <v>0.0</v>
      </c>
      <c r="BG28" s="79">
        <v>0.0</v>
      </c>
      <c r="BH28" s="79">
        <v>0.0</v>
      </c>
      <c r="BI28" s="79">
        <v>0.0</v>
      </c>
      <c r="BJ28" s="79">
        <v>0.0</v>
      </c>
      <c r="BK28" s="79">
        <v>0.0</v>
      </c>
      <c r="BL28" s="79">
        <v>0.0</v>
      </c>
      <c r="BM28" s="79">
        <v>0.0</v>
      </c>
      <c r="BN28" s="79">
        <v>0.0</v>
      </c>
      <c r="BO28" s="79">
        <v>0.0</v>
      </c>
      <c r="BP28" s="79">
        <v>0.0</v>
      </c>
      <c r="BQ28" s="79">
        <v>0.0</v>
      </c>
      <c r="BR28" s="79">
        <v>0.0</v>
      </c>
      <c r="BS28" s="79">
        <v>0.0</v>
      </c>
      <c r="BT28" s="79">
        <v>0.0</v>
      </c>
      <c r="BU28" s="79">
        <v>0.0</v>
      </c>
      <c r="BV28" s="79">
        <v>0.0</v>
      </c>
      <c r="BW28" s="79">
        <v>0.0</v>
      </c>
      <c r="BX28" s="79">
        <v>0.0</v>
      </c>
      <c r="BY28" s="79">
        <v>0.0</v>
      </c>
      <c r="BZ28" s="79">
        <v>0.0</v>
      </c>
      <c r="CA28" s="65"/>
      <c r="CB28" s="80">
        <f>Setup!I$17*F28*AQ28</f>
        <v>0</v>
      </c>
      <c r="CC28" s="80">
        <f>Setup!J$17*G28*AR28</f>
        <v>0</v>
      </c>
      <c r="CD28" s="80">
        <f>Setup!K$17*H28*AS28</f>
        <v>0</v>
      </c>
      <c r="CE28" s="80">
        <f>Setup!L$17*I28*AT28</f>
        <v>0</v>
      </c>
      <c r="CF28" s="80">
        <f>Setup!M$17*J28*AU28</f>
        <v>0</v>
      </c>
      <c r="CG28" s="80">
        <f>Setup!N$17*K28*AV28</f>
        <v>0</v>
      </c>
      <c r="CH28" s="80">
        <f>Setup!O$17*L28*AW28</f>
        <v>0</v>
      </c>
      <c r="CI28" s="80">
        <f>Setup!P$17*M28*AX28</f>
        <v>0</v>
      </c>
      <c r="CJ28" s="80">
        <f>Setup!Q$17*N28*AY28</f>
        <v>0</v>
      </c>
      <c r="CK28" s="80">
        <f>Setup!R$17*O28*AZ28</f>
        <v>0</v>
      </c>
      <c r="CL28" s="80">
        <f>Setup!S$17*P28*BA28</f>
        <v>0</v>
      </c>
      <c r="CM28" s="80">
        <f>Setup!T$17*Q28*BB28</f>
        <v>0</v>
      </c>
      <c r="CN28" s="80">
        <f>Setup!U$17*R28*BC28</f>
        <v>0</v>
      </c>
      <c r="CO28" s="80">
        <f>Setup!V$17*S28*BD28</f>
        <v>0</v>
      </c>
      <c r="CP28" s="80">
        <f>Setup!W$17*T28*BE28</f>
        <v>0</v>
      </c>
      <c r="CQ28" s="80">
        <f>Setup!X$17*U28*BF28</f>
        <v>0</v>
      </c>
      <c r="CR28" s="80">
        <f>Setup!Y$17*V28*BG28</f>
        <v>0</v>
      </c>
      <c r="CS28" s="80">
        <f>Setup!Z$17*W28*BH28</f>
        <v>0</v>
      </c>
      <c r="CT28" s="80">
        <f>Setup!AA$17*X28*BI28</f>
        <v>0</v>
      </c>
      <c r="CU28" s="80">
        <f>Setup!AB$17*Y28*BJ28</f>
        <v>0</v>
      </c>
      <c r="CV28" s="80">
        <f>Setup!AC$17*Z28*BK28</f>
        <v>0</v>
      </c>
      <c r="CW28" s="80">
        <f>Setup!AD$17*AA28*BL28</f>
        <v>0</v>
      </c>
      <c r="CX28" s="80">
        <f>Setup!AE$17*AB28*BM28</f>
        <v>0</v>
      </c>
      <c r="CY28" s="80">
        <f>Setup!AF$17*AC28*BN28</f>
        <v>0</v>
      </c>
      <c r="CZ28" s="80">
        <f>Setup!AG$17*AD28*BO28</f>
        <v>0</v>
      </c>
      <c r="DA28" s="80">
        <f>Setup!AH$17*AE28*BP28</f>
        <v>0</v>
      </c>
      <c r="DB28" s="80">
        <f>Setup!AI$17*AF28*BQ28</f>
        <v>0</v>
      </c>
      <c r="DC28" s="80">
        <f>Setup!AJ$17*AG28*BR28</f>
        <v>0</v>
      </c>
      <c r="DD28" s="80">
        <f>Setup!AK$17*AH28*BS28</f>
        <v>0</v>
      </c>
      <c r="DE28" s="80">
        <f>Setup!AL$17*AI28*BT28</f>
        <v>0</v>
      </c>
      <c r="DF28" s="80">
        <f>Setup!AM$17*AJ28*BU28</f>
        <v>0</v>
      </c>
      <c r="DG28" s="80">
        <f>Setup!AN$17*AK28*BV28</f>
        <v>0</v>
      </c>
      <c r="DH28" s="80">
        <f>Setup!AO$17*AL28*BW28</f>
        <v>0</v>
      </c>
      <c r="DI28" s="80">
        <f>Setup!AP$17*AM28*BX28</f>
        <v>0</v>
      </c>
      <c r="DJ28" s="80">
        <f>Setup!AQ$17*AN28*BY28</f>
        <v>0</v>
      </c>
      <c r="DK28" s="80">
        <f>Setup!AR$17*AO28*BZ28</f>
        <v>0</v>
      </c>
    </row>
    <row r="29">
      <c r="B29" s="63" t="str">
        <f>Personnel!B34</f>
        <v/>
      </c>
      <c r="C29" s="63" t="str">
        <f>Personnel!C34</f>
        <v/>
      </c>
      <c r="D29" s="63" t="str">
        <f>Personnel!D34</f>
        <v/>
      </c>
      <c r="E29" s="63" t="str">
        <f>Personnel!E34</f>
        <v/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5"/>
      <c r="AQ29" s="79">
        <v>0.0</v>
      </c>
      <c r="AR29" s="79">
        <v>0.0</v>
      </c>
      <c r="AS29" s="79">
        <v>0.0</v>
      </c>
      <c r="AT29" s="79">
        <v>0.0</v>
      </c>
      <c r="AU29" s="79">
        <v>0.0</v>
      </c>
      <c r="AV29" s="79">
        <v>0.0</v>
      </c>
      <c r="AW29" s="79">
        <v>0.0</v>
      </c>
      <c r="AX29" s="79">
        <v>0.0</v>
      </c>
      <c r="AY29" s="79">
        <v>0.0</v>
      </c>
      <c r="AZ29" s="79">
        <v>0.0</v>
      </c>
      <c r="BA29" s="79">
        <v>0.0</v>
      </c>
      <c r="BB29" s="79">
        <v>0.0</v>
      </c>
      <c r="BC29" s="79">
        <v>0.0</v>
      </c>
      <c r="BD29" s="79">
        <v>0.0</v>
      </c>
      <c r="BE29" s="79">
        <v>0.0</v>
      </c>
      <c r="BF29" s="79">
        <v>0.0</v>
      </c>
      <c r="BG29" s="79">
        <v>0.0</v>
      </c>
      <c r="BH29" s="79">
        <v>0.0</v>
      </c>
      <c r="BI29" s="79">
        <v>0.0</v>
      </c>
      <c r="BJ29" s="79">
        <v>0.0</v>
      </c>
      <c r="BK29" s="79">
        <v>0.0</v>
      </c>
      <c r="BL29" s="79">
        <v>0.0</v>
      </c>
      <c r="BM29" s="79">
        <v>0.0</v>
      </c>
      <c r="BN29" s="79">
        <v>0.0</v>
      </c>
      <c r="BO29" s="79">
        <v>0.0</v>
      </c>
      <c r="BP29" s="79">
        <v>0.0</v>
      </c>
      <c r="BQ29" s="79">
        <v>0.0</v>
      </c>
      <c r="BR29" s="79">
        <v>0.0</v>
      </c>
      <c r="BS29" s="79">
        <v>0.0</v>
      </c>
      <c r="BT29" s="79">
        <v>0.0</v>
      </c>
      <c r="BU29" s="79">
        <v>0.0</v>
      </c>
      <c r="BV29" s="79">
        <v>0.0</v>
      </c>
      <c r="BW29" s="79">
        <v>0.0</v>
      </c>
      <c r="BX29" s="79">
        <v>0.0</v>
      </c>
      <c r="BY29" s="79">
        <v>0.0</v>
      </c>
      <c r="BZ29" s="79">
        <v>0.0</v>
      </c>
      <c r="CA29" s="65"/>
      <c r="CB29" s="80">
        <f>Setup!I$17*F29*AQ29</f>
        <v>0</v>
      </c>
      <c r="CC29" s="80">
        <f>Setup!J$17*G29*AR29</f>
        <v>0</v>
      </c>
      <c r="CD29" s="80">
        <f>Setup!K$17*H29*AS29</f>
        <v>0</v>
      </c>
      <c r="CE29" s="80">
        <f>Setup!L$17*I29*AT29</f>
        <v>0</v>
      </c>
      <c r="CF29" s="80">
        <f>Setup!M$17*J29*AU29</f>
        <v>0</v>
      </c>
      <c r="CG29" s="80">
        <f>Setup!N$17*K29*AV29</f>
        <v>0</v>
      </c>
      <c r="CH29" s="80">
        <f>Setup!O$17*L29*AW29</f>
        <v>0</v>
      </c>
      <c r="CI29" s="80">
        <f>Setup!P$17*M29*AX29</f>
        <v>0</v>
      </c>
      <c r="CJ29" s="80">
        <f>Setup!Q$17*N29*AY29</f>
        <v>0</v>
      </c>
      <c r="CK29" s="80">
        <f>Setup!R$17*O29*AZ29</f>
        <v>0</v>
      </c>
      <c r="CL29" s="80">
        <f>Setup!S$17*P29*BA29</f>
        <v>0</v>
      </c>
      <c r="CM29" s="80">
        <f>Setup!T$17*Q29*BB29</f>
        <v>0</v>
      </c>
      <c r="CN29" s="80">
        <f>Setup!U$17*R29*BC29</f>
        <v>0</v>
      </c>
      <c r="CO29" s="80">
        <f>Setup!V$17*S29*BD29</f>
        <v>0</v>
      </c>
      <c r="CP29" s="80">
        <f>Setup!W$17*T29*BE29</f>
        <v>0</v>
      </c>
      <c r="CQ29" s="80">
        <f>Setup!X$17*U29*BF29</f>
        <v>0</v>
      </c>
      <c r="CR29" s="80">
        <f>Setup!Y$17*V29*BG29</f>
        <v>0</v>
      </c>
      <c r="CS29" s="80">
        <f>Setup!Z$17*W29*BH29</f>
        <v>0</v>
      </c>
      <c r="CT29" s="80">
        <f>Setup!AA$17*X29*BI29</f>
        <v>0</v>
      </c>
      <c r="CU29" s="80">
        <f>Setup!AB$17*Y29*BJ29</f>
        <v>0</v>
      </c>
      <c r="CV29" s="80">
        <f>Setup!AC$17*Z29*BK29</f>
        <v>0</v>
      </c>
      <c r="CW29" s="80">
        <f>Setup!AD$17*AA29*BL29</f>
        <v>0</v>
      </c>
      <c r="CX29" s="80">
        <f>Setup!AE$17*AB29*BM29</f>
        <v>0</v>
      </c>
      <c r="CY29" s="80">
        <f>Setup!AF$17*AC29*BN29</f>
        <v>0</v>
      </c>
      <c r="CZ29" s="80">
        <f>Setup!AG$17*AD29*BO29</f>
        <v>0</v>
      </c>
      <c r="DA29" s="80">
        <f>Setup!AH$17*AE29*BP29</f>
        <v>0</v>
      </c>
      <c r="DB29" s="80">
        <f>Setup!AI$17*AF29*BQ29</f>
        <v>0</v>
      </c>
      <c r="DC29" s="80">
        <f>Setup!AJ$17*AG29*BR29</f>
        <v>0</v>
      </c>
      <c r="DD29" s="80">
        <f>Setup!AK$17*AH29*BS29</f>
        <v>0</v>
      </c>
      <c r="DE29" s="80">
        <f>Setup!AL$17*AI29*BT29</f>
        <v>0</v>
      </c>
      <c r="DF29" s="80">
        <f>Setup!AM$17*AJ29*BU29</f>
        <v>0</v>
      </c>
      <c r="DG29" s="80">
        <f>Setup!AN$17*AK29*BV29</f>
        <v>0</v>
      </c>
      <c r="DH29" s="80">
        <f>Setup!AO$17*AL29*BW29</f>
        <v>0</v>
      </c>
      <c r="DI29" s="80">
        <f>Setup!AP$17*AM29*BX29</f>
        <v>0</v>
      </c>
      <c r="DJ29" s="80">
        <f>Setup!AQ$17*AN29*BY29</f>
        <v>0</v>
      </c>
      <c r="DK29" s="80">
        <f>Setup!AR$17*AO29*BZ29</f>
        <v>0</v>
      </c>
    </row>
    <row r="30">
      <c r="B30" s="63" t="str">
        <f>Personnel!B35</f>
        <v/>
      </c>
      <c r="C30" s="63" t="str">
        <f>Personnel!C35</f>
        <v/>
      </c>
      <c r="D30" s="63" t="str">
        <f>Personnel!D35</f>
        <v/>
      </c>
      <c r="E30" s="63" t="str">
        <f>Personnel!E35</f>
        <v/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5"/>
      <c r="AQ30" s="79">
        <v>0.0</v>
      </c>
      <c r="AR30" s="79">
        <v>0.0</v>
      </c>
      <c r="AS30" s="79">
        <v>0.0</v>
      </c>
      <c r="AT30" s="79">
        <v>0.0</v>
      </c>
      <c r="AU30" s="79">
        <v>0.0</v>
      </c>
      <c r="AV30" s="79">
        <v>0.0</v>
      </c>
      <c r="AW30" s="79">
        <v>0.0</v>
      </c>
      <c r="AX30" s="79">
        <v>0.0</v>
      </c>
      <c r="AY30" s="79">
        <v>0.0</v>
      </c>
      <c r="AZ30" s="79">
        <v>0.0</v>
      </c>
      <c r="BA30" s="79">
        <v>0.0</v>
      </c>
      <c r="BB30" s="79">
        <v>0.0</v>
      </c>
      <c r="BC30" s="79">
        <v>0.0</v>
      </c>
      <c r="BD30" s="79">
        <v>0.0</v>
      </c>
      <c r="BE30" s="79">
        <v>0.0</v>
      </c>
      <c r="BF30" s="79">
        <v>0.0</v>
      </c>
      <c r="BG30" s="79">
        <v>0.0</v>
      </c>
      <c r="BH30" s="79">
        <v>0.0</v>
      </c>
      <c r="BI30" s="79">
        <v>0.0</v>
      </c>
      <c r="BJ30" s="79">
        <v>0.0</v>
      </c>
      <c r="BK30" s="79">
        <v>0.0</v>
      </c>
      <c r="BL30" s="79">
        <v>0.0</v>
      </c>
      <c r="BM30" s="79">
        <v>0.0</v>
      </c>
      <c r="BN30" s="79">
        <v>0.0</v>
      </c>
      <c r="BO30" s="79">
        <v>0.0</v>
      </c>
      <c r="BP30" s="79">
        <v>0.0</v>
      </c>
      <c r="BQ30" s="79">
        <v>0.0</v>
      </c>
      <c r="BR30" s="79">
        <v>0.0</v>
      </c>
      <c r="BS30" s="79">
        <v>0.0</v>
      </c>
      <c r="BT30" s="79">
        <v>0.0</v>
      </c>
      <c r="BU30" s="79">
        <v>0.0</v>
      </c>
      <c r="BV30" s="79">
        <v>0.0</v>
      </c>
      <c r="BW30" s="79">
        <v>0.0</v>
      </c>
      <c r="BX30" s="79">
        <v>0.0</v>
      </c>
      <c r="BY30" s="79">
        <v>0.0</v>
      </c>
      <c r="BZ30" s="79">
        <v>0.0</v>
      </c>
      <c r="CA30" s="65"/>
      <c r="CB30" s="80">
        <f>Setup!I$17*F30*AQ30</f>
        <v>0</v>
      </c>
      <c r="CC30" s="80">
        <f>Setup!J$17*G30*AR30</f>
        <v>0</v>
      </c>
      <c r="CD30" s="80">
        <f>Setup!K$17*H30*AS30</f>
        <v>0</v>
      </c>
      <c r="CE30" s="80">
        <f>Setup!L$17*I30*AT30</f>
        <v>0</v>
      </c>
      <c r="CF30" s="80">
        <f>Setup!M$17*J30*AU30</f>
        <v>0</v>
      </c>
      <c r="CG30" s="80">
        <f>Setup!N$17*K30*AV30</f>
        <v>0</v>
      </c>
      <c r="CH30" s="80">
        <f>Setup!O$17*L30*AW30</f>
        <v>0</v>
      </c>
      <c r="CI30" s="80">
        <f>Setup!P$17*M30*AX30</f>
        <v>0</v>
      </c>
      <c r="CJ30" s="80">
        <f>Setup!Q$17*N30*AY30</f>
        <v>0</v>
      </c>
      <c r="CK30" s="80">
        <f>Setup!R$17*O30*AZ30</f>
        <v>0</v>
      </c>
      <c r="CL30" s="80">
        <f>Setup!S$17*P30*BA30</f>
        <v>0</v>
      </c>
      <c r="CM30" s="80">
        <f>Setup!T$17*Q30*BB30</f>
        <v>0</v>
      </c>
      <c r="CN30" s="80">
        <f>Setup!U$17*R30*BC30</f>
        <v>0</v>
      </c>
      <c r="CO30" s="80">
        <f>Setup!V$17*S30*BD30</f>
        <v>0</v>
      </c>
      <c r="CP30" s="80">
        <f>Setup!W$17*T30*BE30</f>
        <v>0</v>
      </c>
      <c r="CQ30" s="80">
        <f>Setup!X$17*U30*BF30</f>
        <v>0</v>
      </c>
      <c r="CR30" s="80">
        <f>Setup!Y$17*V30*BG30</f>
        <v>0</v>
      </c>
      <c r="CS30" s="80">
        <f>Setup!Z$17*W30*BH30</f>
        <v>0</v>
      </c>
      <c r="CT30" s="80">
        <f>Setup!AA$17*X30*BI30</f>
        <v>0</v>
      </c>
      <c r="CU30" s="80">
        <f>Setup!AB$17*Y30*BJ30</f>
        <v>0</v>
      </c>
      <c r="CV30" s="80">
        <f>Setup!AC$17*Z30*BK30</f>
        <v>0</v>
      </c>
      <c r="CW30" s="80">
        <f>Setup!AD$17*AA30*BL30</f>
        <v>0</v>
      </c>
      <c r="CX30" s="80">
        <f>Setup!AE$17*AB30*BM30</f>
        <v>0</v>
      </c>
      <c r="CY30" s="80">
        <f>Setup!AF$17*AC30*BN30</f>
        <v>0</v>
      </c>
      <c r="CZ30" s="80">
        <f>Setup!AG$17*AD30*BO30</f>
        <v>0</v>
      </c>
      <c r="DA30" s="80">
        <f>Setup!AH$17*AE30*BP30</f>
        <v>0</v>
      </c>
      <c r="DB30" s="80">
        <f>Setup!AI$17*AF30*BQ30</f>
        <v>0</v>
      </c>
      <c r="DC30" s="80">
        <f>Setup!AJ$17*AG30*BR30</f>
        <v>0</v>
      </c>
      <c r="DD30" s="80">
        <f>Setup!AK$17*AH30*BS30</f>
        <v>0</v>
      </c>
      <c r="DE30" s="80">
        <f>Setup!AL$17*AI30*BT30</f>
        <v>0</v>
      </c>
      <c r="DF30" s="80">
        <f>Setup!AM$17*AJ30*BU30</f>
        <v>0</v>
      </c>
      <c r="DG30" s="80">
        <f>Setup!AN$17*AK30*BV30</f>
        <v>0</v>
      </c>
      <c r="DH30" s="80">
        <f>Setup!AO$17*AL30*BW30</f>
        <v>0</v>
      </c>
      <c r="DI30" s="80">
        <f>Setup!AP$17*AM30*BX30</f>
        <v>0</v>
      </c>
      <c r="DJ30" s="80">
        <f>Setup!AQ$17*AN30*BY30</f>
        <v>0</v>
      </c>
      <c r="DK30" s="80">
        <f>Setup!AR$17*AO30*BZ30</f>
        <v>0</v>
      </c>
    </row>
    <row r="31">
      <c r="B31" s="63" t="str">
        <f>Personnel!B36</f>
        <v/>
      </c>
      <c r="C31" s="63" t="str">
        <f>Personnel!C36</f>
        <v/>
      </c>
      <c r="D31" s="63" t="str">
        <f>Personnel!D36</f>
        <v/>
      </c>
      <c r="E31" s="63" t="str">
        <f>Personnel!E36</f>
        <v/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5"/>
      <c r="AQ31" s="79">
        <v>0.0</v>
      </c>
      <c r="AR31" s="79">
        <v>0.0</v>
      </c>
      <c r="AS31" s="79">
        <v>0.0</v>
      </c>
      <c r="AT31" s="79">
        <v>0.0</v>
      </c>
      <c r="AU31" s="79">
        <v>0.0</v>
      </c>
      <c r="AV31" s="79">
        <v>0.0</v>
      </c>
      <c r="AW31" s="79">
        <v>0.0</v>
      </c>
      <c r="AX31" s="79">
        <v>0.0</v>
      </c>
      <c r="AY31" s="79">
        <v>0.0</v>
      </c>
      <c r="AZ31" s="79">
        <v>0.0</v>
      </c>
      <c r="BA31" s="79">
        <v>0.0</v>
      </c>
      <c r="BB31" s="79">
        <v>0.0</v>
      </c>
      <c r="BC31" s="79">
        <v>0.0</v>
      </c>
      <c r="BD31" s="79">
        <v>0.0</v>
      </c>
      <c r="BE31" s="79">
        <v>0.0</v>
      </c>
      <c r="BF31" s="79">
        <v>0.0</v>
      </c>
      <c r="BG31" s="79">
        <v>0.0</v>
      </c>
      <c r="BH31" s="79">
        <v>0.0</v>
      </c>
      <c r="BI31" s="79">
        <v>0.0</v>
      </c>
      <c r="BJ31" s="79">
        <v>0.0</v>
      </c>
      <c r="BK31" s="79">
        <v>0.0</v>
      </c>
      <c r="BL31" s="79">
        <v>0.0</v>
      </c>
      <c r="BM31" s="79">
        <v>0.0</v>
      </c>
      <c r="BN31" s="79">
        <v>0.0</v>
      </c>
      <c r="BO31" s="79">
        <v>0.0</v>
      </c>
      <c r="BP31" s="79">
        <v>0.0</v>
      </c>
      <c r="BQ31" s="79">
        <v>0.0</v>
      </c>
      <c r="BR31" s="79">
        <v>0.0</v>
      </c>
      <c r="BS31" s="79">
        <v>0.0</v>
      </c>
      <c r="BT31" s="79">
        <v>0.0</v>
      </c>
      <c r="BU31" s="79">
        <v>0.0</v>
      </c>
      <c r="BV31" s="79">
        <v>0.0</v>
      </c>
      <c r="BW31" s="79">
        <v>0.0</v>
      </c>
      <c r="BX31" s="79">
        <v>0.0</v>
      </c>
      <c r="BY31" s="79">
        <v>0.0</v>
      </c>
      <c r="BZ31" s="79">
        <v>0.0</v>
      </c>
      <c r="CA31" s="65"/>
      <c r="CB31" s="80">
        <f>Setup!I$17*F31*AQ31</f>
        <v>0</v>
      </c>
      <c r="CC31" s="80">
        <f>Setup!J$17*G31*AR31</f>
        <v>0</v>
      </c>
      <c r="CD31" s="80">
        <f>Setup!K$17*H31*AS31</f>
        <v>0</v>
      </c>
      <c r="CE31" s="80">
        <f>Setup!L$17*I31*AT31</f>
        <v>0</v>
      </c>
      <c r="CF31" s="80">
        <f>Setup!M$17*J31*AU31</f>
        <v>0</v>
      </c>
      <c r="CG31" s="80">
        <f>Setup!N$17*K31*AV31</f>
        <v>0</v>
      </c>
      <c r="CH31" s="80">
        <f>Setup!O$17*L31*AW31</f>
        <v>0</v>
      </c>
      <c r="CI31" s="80">
        <f>Setup!P$17*M31*AX31</f>
        <v>0</v>
      </c>
      <c r="CJ31" s="80">
        <f>Setup!Q$17*N31*AY31</f>
        <v>0</v>
      </c>
      <c r="CK31" s="80">
        <f>Setup!R$17*O31*AZ31</f>
        <v>0</v>
      </c>
      <c r="CL31" s="80">
        <f>Setup!S$17*P31*BA31</f>
        <v>0</v>
      </c>
      <c r="CM31" s="80">
        <f>Setup!T$17*Q31*BB31</f>
        <v>0</v>
      </c>
      <c r="CN31" s="80">
        <f>Setup!U$17*R31*BC31</f>
        <v>0</v>
      </c>
      <c r="CO31" s="80">
        <f>Setup!V$17*S31*BD31</f>
        <v>0</v>
      </c>
      <c r="CP31" s="80">
        <f>Setup!W$17*T31*BE31</f>
        <v>0</v>
      </c>
      <c r="CQ31" s="80">
        <f>Setup!X$17*U31*BF31</f>
        <v>0</v>
      </c>
      <c r="CR31" s="80">
        <f>Setup!Y$17*V31*BG31</f>
        <v>0</v>
      </c>
      <c r="CS31" s="80">
        <f>Setup!Z$17*W31*BH31</f>
        <v>0</v>
      </c>
      <c r="CT31" s="80">
        <f>Setup!AA$17*X31*BI31</f>
        <v>0</v>
      </c>
      <c r="CU31" s="80">
        <f>Setup!AB$17*Y31*BJ31</f>
        <v>0</v>
      </c>
      <c r="CV31" s="80">
        <f>Setup!AC$17*Z31*BK31</f>
        <v>0</v>
      </c>
      <c r="CW31" s="80">
        <f>Setup!AD$17*AA31*BL31</f>
        <v>0</v>
      </c>
      <c r="CX31" s="80">
        <f>Setup!AE$17*AB31*BM31</f>
        <v>0</v>
      </c>
      <c r="CY31" s="80">
        <f>Setup!AF$17*AC31*BN31</f>
        <v>0</v>
      </c>
      <c r="CZ31" s="80">
        <f>Setup!AG$17*AD31*BO31</f>
        <v>0</v>
      </c>
      <c r="DA31" s="80">
        <f>Setup!AH$17*AE31*BP31</f>
        <v>0</v>
      </c>
      <c r="DB31" s="80">
        <f>Setup!AI$17*AF31*BQ31</f>
        <v>0</v>
      </c>
      <c r="DC31" s="80">
        <f>Setup!AJ$17*AG31*BR31</f>
        <v>0</v>
      </c>
      <c r="DD31" s="80">
        <f>Setup!AK$17*AH31*BS31</f>
        <v>0</v>
      </c>
      <c r="DE31" s="80">
        <f>Setup!AL$17*AI31*BT31</f>
        <v>0</v>
      </c>
      <c r="DF31" s="80">
        <f>Setup!AM$17*AJ31*BU31</f>
        <v>0</v>
      </c>
      <c r="DG31" s="80">
        <f>Setup!AN$17*AK31*BV31</f>
        <v>0</v>
      </c>
      <c r="DH31" s="80">
        <f>Setup!AO$17*AL31*BW31</f>
        <v>0</v>
      </c>
      <c r="DI31" s="80">
        <f>Setup!AP$17*AM31*BX31</f>
        <v>0</v>
      </c>
      <c r="DJ31" s="80">
        <f>Setup!AQ$17*AN31*BY31</f>
        <v>0</v>
      </c>
      <c r="DK31" s="80">
        <f>Setup!AR$17*AO31*BZ31</f>
        <v>0</v>
      </c>
    </row>
    <row r="32">
      <c r="B32" s="63" t="str">
        <f>Personnel!B37</f>
        <v/>
      </c>
      <c r="C32" s="63" t="str">
        <f>Personnel!C37</f>
        <v/>
      </c>
      <c r="D32" s="63" t="str">
        <f>Personnel!D37</f>
        <v/>
      </c>
      <c r="E32" s="63" t="str">
        <f>Personnel!E37</f>
        <v/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5"/>
      <c r="AQ32" s="79">
        <v>0.0</v>
      </c>
      <c r="AR32" s="79">
        <v>0.0</v>
      </c>
      <c r="AS32" s="79">
        <v>0.0</v>
      </c>
      <c r="AT32" s="79">
        <v>0.0</v>
      </c>
      <c r="AU32" s="79">
        <v>0.0</v>
      </c>
      <c r="AV32" s="79">
        <v>0.0</v>
      </c>
      <c r="AW32" s="79">
        <v>0.0</v>
      </c>
      <c r="AX32" s="79">
        <v>0.0</v>
      </c>
      <c r="AY32" s="79">
        <v>0.0</v>
      </c>
      <c r="AZ32" s="79">
        <v>0.0</v>
      </c>
      <c r="BA32" s="79">
        <v>0.0</v>
      </c>
      <c r="BB32" s="79">
        <v>0.0</v>
      </c>
      <c r="BC32" s="79">
        <v>0.0</v>
      </c>
      <c r="BD32" s="79">
        <v>0.0</v>
      </c>
      <c r="BE32" s="79">
        <v>0.0</v>
      </c>
      <c r="BF32" s="79">
        <v>0.0</v>
      </c>
      <c r="BG32" s="79">
        <v>0.0</v>
      </c>
      <c r="BH32" s="79">
        <v>0.0</v>
      </c>
      <c r="BI32" s="79">
        <v>0.0</v>
      </c>
      <c r="BJ32" s="79">
        <v>0.0</v>
      </c>
      <c r="BK32" s="79">
        <v>0.0</v>
      </c>
      <c r="BL32" s="79">
        <v>0.0</v>
      </c>
      <c r="BM32" s="79">
        <v>0.0</v>
      </c>
      <c r="BN32" s="79">
        <v>0.0</v>
      </c>
      <c r="BO32" s="79">
        <v>0.0</v>
      </c>
      <c r="BP32" s="79">
        <v>0.0</v>
      </c>
      <c r="BQ32" s="79">
        <v>0.0</v>
      </c>
      <c r="BR32" s="79">
        <v>0.0</v>
      </c>
      <c r="BS32" s="79">
        <v>0.0</v>
      </c>
      <c r="BT32" s="79">
        <v>0.0</v>
      </c>
      <c r="BU32" s="79">
        <v>0.0</v>
      </c>
      <c r="BV32" s="79">
        <v>0.0</v>
      </c>
      <c r="BW32" s="79">
        <v>0.0</v>
      </c>
      <c r="BX32" s="79">
        <v>0.0</v>
      </c>
      <c r="BY32" s="79">
        <v>0.0</v>
      </c>
      <c r="BZ32" s="79">
        <v>0.0</v>
      </c>
      <c r="CA32" s="65"/>
      <c r="CB32" s="80">
        <f>Setup!I$17*F32*AQ32</f>
        <v>0</v>
      </c>
      <c r="CC32" s="80">
        <f>Setup!J$17*G32*AR32</f>
        <v>0</v>
      </c>
      <c r="CD32" s="80">
        <f>Setup!K$17*H32*AS32</f>
        <v>0</v>
      </c>
      <c r="CE32" s="80">
        <f>Setup!L$17*I32*AT32</f>
        <v>0</v>
      </c>
      <c r="CF32" s="80">
        <f>Setup!M$17*J32*AU32</f>
        <v>0</v>
      </c>
      <c r="CG32" s="80">
        <f>Setup!N$17*K32*AV32</f>
        <v>0</v>
      </c>
      <c r="CH32" s="80">
        <f>Setup!O$17*L32*AW32</f>
        <v>0</v>
      </c>
      <c r="CI32" s="80">
        <f>Setup!P$17*M32*AX32</f>
        <v>0</v>
      </c>
      <c r="CJ32" s="80">
        <f>Setup!Q$17*N32*AY32</f>
        <v>0</v>
      </c>
      <c r="CK32" s="80">
        <f>Setup!R$17*O32*AZ32</f>
        <v>0</v>
      </c>
      <c r="CL32" s="80">
        <f>Setup!S$17*P32*BA32</f>
        <v>0</v>
      </c>
      <c r="CM32" s="80">
        <f>Setup!T$17*Q32*BB32</f>
        <v>0</v>
      </c>
      <c r="CN32" s="80">
        <f>Setup!U$17*R32*BC32</f>
        <v>0</v>
      </c>
      <c r="CO32" s="80">
        <f>Setup!V$17*S32*BD32</f>
        <v>0</v>
      </c>
      <c r="CP32" s="80">
        <f>Setup!W$17*T32*BE32</f>
        <v>0</v>
      </c>
      <c r="CQ32" s="80">
        <f>Setup!X$17*U32*BF32</f>
        <v>0</v>
      </c>
      <c r="CR32" s="80">
        <f>Setup!Y$17*V32*BG32</f>
        <v>0</v>
      </c>
      <c r="CS32" s="80">
        <f>Setup!Z$17*W32*BH32</f>
        <v>0</v>
      </c>
      <c r="CT32" s="80">
        <f>Setup!AA$17*X32*BI32</f>
        <v>0</v>
      </c>
      <c r="CU32" s="80">
        <f>Setup!AB$17*Y32*BJ32</f>
        <v>0</v>
      </c>
      <c r="CV32" s="80">
        <f>Setup!AC$17*Z32*BK32</f>
        <v>0</v>
      </c>
      <c r="CW32" s="80">
        <f>Setup!AD$17*AA32*BL32</f>
        <v>0</v>
      </c>
      <c r="CX32" s="80">
        <f>Setup!AE$17*AB32*BM32</f>
        <v>0</v>
      </c>
      <c r="CY32" s="80">
        <f>Setup!AF$17*AC32*BN32</f>
        <v>0</v>
      </c>
      <c r="CZ32" s="80">
        <f>Setup!AG$17*AD32*BO32</f>
        <v>0</v>
      </c>
      <c r="DA32" s="80">
        <f>Setup!AH$17*AE32*BP32</f>
        <v>0</v>
      </c>
      <c r="DB32" s="80">
        <f>Setup!AI$17*AF32*BQ32</f>
        <v>0</v>
      </c>
      <c r="DC32" s="80">
        <f>Setup!AJ$17*AG32*BR32</f>
        <v>0</v>
      </c>
      <c r="DD32" s="80">
        <f>Setup!AK$17*AH32*BS32</f>
        <v>0</v>
      </c>
      <c r="DE32" s="80">
        <f>Setup!AL$17*AI32*BT32</f>
        <v>0</v>
      </c>
      <c r="DF32" s="80">
        <f>Setup!AM$17*AJ32*BU32</f>
        <v>0</v>
      </c>
      <c r="DG32" s="80">
        <f>Setup!AN$17*AK32*BV32</f>
        <v>0</v>
      </c>
      <c r="DH32" s="80">
        <f>Setup!AO$17*AL32*BW32</f>
        <v>0</v>
      </c>
      <c r="DI32" s="80">
        <f>Setup!AP$17*AM32*BX32</f>
        <v>0</v>
      </c>
      <c r="DJ32" s="80">
        <f>Setup!AQ$17*AN32*BY32</f>
        <v>0</v>
      </c>
      <c r="DK32" s="80">
        <f>Setup!AR$17*AO32*BZ32</f>
        <v>0</v>
      </c>
    </row>
    <row r="33">
      <c r="B33" s="63" t="str">
        <f>Personnel!B38</f>
        <v/>
      </c>
      <c r="C33" s="63" t="str">
        <f>Personnel!C38</f>
        <v/>
      </c>
      <c r="D33" s="63" t="str">
        <f>Personnel!D38</f>
        <v/>
      </c>
      <c r="E33" s="63" t="str">
        <f>Personnel!E38</f>
        <v/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5"/>
      <c r="AQ33" s="79">
        <v>0.0</v>
      </c>
      <c r="AR33" s="79">
        <v>0.0</v>
      </c>
      <c r="AS33" s="79">
        <v>0.0</v>
      </c>
      <c r="AT33" s="79">
        <v>0.0</v>
      </c>
      <c r="AU33" s="79">
        <v>0.0</v>
      </c>
      <c r="AV33" s="79">
        <v>0.0</v>
      </c>
      <c r="AW33" s="79">
        <v>0.0</v>
      </c>
      <c r="AX33" s="79">
        <v>0.0</v>
      </c>
      <c r="AY33" s="79">
        <v>0.0</v>
      </c>
      <c r="AZ33" s="79">
        <v>0.0</v>
      </c>
      <c r="BA33" s="79">
        <v>0.0</v>
      </c>
      <c r="BB33" s="79">
        <v>0.0</v>
      </c>
      <c r="BC33" s="79">
        <v>0.0</v>
      </c>
      <c r="BD33" s="79">
        <v>0.0</v>
      </c>
      <c r="BE33" s="79">
        <v>0.0</v>
      </c>
      <c r="BF33" s="79">
        <v>0.0</v>
      </c>
      <c r="BG33" s="79">
        <v>0.0</v>
      </c>
      <c r="BH33" s="79">
        <v>0.0</v>
      </c>
      <c r="BI33" s="79">
        <v>0.0</v>
      </c>
      <c r="BJ33" s="79">
        <v>0.0</v>
      </c>
      <c r="BK33" s="79">
        <v>0.0</v>
      </c>
      <c r="BL33" s="79">
        <v>0.0</v>
      </c>
      <c r="BM33" s="79">
        <v>0.0</v>
      </c>
      <c r="BN33" s="79">
        <v>0.0</v>
      </c>
      <c r="BO33" s="79">
        <v>0.0</v>
      </c>
      <c r="BP33" s="79">
        <v>0.0</v>
      </c>
      <c r="BQ33" s="79">
        <v>0.0</v>
      </c>
      <c r="BR33" s="79">
        <v>0.0</v>
      </c>
      <c r="BS33" s="79">
        <v>0.0</v>
      </c>
      <c r="BT33" s="79">
        <v>0.0</v>
      </c>
      <c r="BU33" s="79">
        <v>0.0</v>
      </c>
      <c r="BV33" s="79">
        <v>0.0</v>
      </c>
      <c r="BW33" s="79">
        <v>0.0</v>
      </c>
      <c r="BX33" s="79">
        <v>0.0</v>
      </c>
      <c r="BY33" s="79">
        <v>0.0</v>
      </c>
      <c r="BZ33" s="79">
        <v>0.0</v>
      </c>
      <c r="CA33" s="65"/>
      <c r="CB33" s="80">
        <f>Setup!I$17*F33*AQ33</f>
        <v>0</v>
      </c>
      <c r="CC33" s="80">
        <f>Setup!J$17*G33*AR33</f>
        <v>0</v>
      </c>
      <c r="CD33" s="80">
        <f>Setup!K$17*H33*AS33</f>
        <v>0</v>
      </c>
      <c r="CE33" s="80">
        <f>Setup!L$17*I33*AT33</f>
        <v>0</v>
      </c>
      <c r="CF33" s="80">
        <f>Setup!M$17*J33*AU33</f>
        <v>0</v>
      </c>
      <c r="CG33" s="80">
        <f>Setup!N$17*K33*AV33</f>
        <v>0</v>
      </c>
      <c r="CH33" s="80">
        <f>Setup!O$17*L33*AW33</f>
        <v>0</v>
      </c>
      <c r="CI33" s="80">
        <f>Setup!P$17*M33*AX33</f>
        <v>0</v>
      </c>
      <c r="CJ33" s="80">
        <f>Setup!Q$17*N33*AY33</f>
        <v>0</v>
      </c>
      <c r="CK33" s="80">
        <f>Setup!R$17*O33*AZ33</f>
        <v>0</v>
      </c>
      <c r="CL33" s="80">
        <f>Setup!S$17*P33*BA33</f>
        <v>0</v>
      </c>
      <c r="CM33" s="80">
        <f>Setup!T$17*Q33*BB33</f>
        <v>0</v>
      </c>
      <c r="CN33" s="80">
        <f>Setup!U$17*R33*BC33</f>
        <v>0</v>
      </c>
      <c r="CO33" s="80">
        <f>Setup!V$17*S33*BD33</f>
        <v>0</v>
      </c>
      <c r="CP33" s="80">
        <f>Setup!W$17*T33*BE33</f>
        <v>0</v>
      </c>
      <c r="CQ33" s="80">
        <f>Setup!X$17*U33*BF33</f>
        <v>0</v>
      </c>
      <c r="CR33" s="80">
        <f>Setup!Y$17*V33*BG33</f>
        <v>0</v>
      </c>
      <c r="CS33" s="80">
        <f>Setup!Z$17*W33*BH33</f>
        <v>0</v>
      </c>
      <c r="CT33" s="80">
        <f>Setup!AA$17*X33*BI33</f>
        <v>0</v>
      </c>
      <c r="CU33" s="80">
        <f>Setup!AB$17*Y33*BJ33</f>
        <v>0</v>
      </c>
      <c r="CV33" s="80">
        <f>Setup!AC$17*Z33*BK33</f>
        <v>0</v>
      </c>
      <c r="CW33" s="80">
        <f>Setup!AD$17*AA33*BL33</f>
        <v>0</v>
      </c>
      <c r="CX33" s="80">
        <f>Setup!AE$17*AB33*BM33</f>
        <v>0</v>
      </c>
      <c r="CY33" s="80">
        <f>Setup!AF$17*AC33*BN33</f>
        <v>0</v>
      </c>
      <c r="CZ33" s="80">
        <f>Setup!AG$17*AD33*BO33</f>
        <v>0</v>
      </c>
      <c r="DA33" s="80">
        <f>Setup!AH$17*AE33*BP33</f>
        <v>0</v>
      </c>
      <c r="DB33" s="80">
        <f>Setup!AI$17*AF33*BQ33</f>
        <v>0</v>
      </c>
      <c r="DC33" s="80">
        <f>Setup!AJ$17*AG33*BR33</f>
        <v>0</v>
      </c>
      <c r="DD33" s="80">
        <f>Setup!AK$17*AH33*BS33</f>
        <v>0</v>
      </c>
      <c r="DE33" s="80">
        <f>Setup!AL$17*AI33*BT33</f>
        <v>0</v>
      </c>
      <c r="DF33" s="80">
        <f>Setup!AM$17*AJ33*BU33</f>
        <v>0</v>
      </c>
      <c r="DG33" s="80">
        <f>Setup!AN$17*AK33*BV33</f>
        <v>0</v>
      </c>
      <c r="DH33" s="80">
        <f>Setup!AO$17*AL33*BW33</f>
        <v>0</v>
      </c>
      <c r="DI33" s="80">
        <f>Setup!AP$17*AM33*BX33</f>
        <v>0</v>
      </c>
      <c r="DJ33" s="80">
        <f>Setup!AQ$17*AN33*BY33</f>
        <v>0</v>
      </c>
      <c r="DK33" s="80">
        <f>Setup!AR$17*AO33*BZ33</f>
        <v>0</v>
      </c>
    </row>
    <row r="34">
      <c r="B34" s="63" t="str">
        <f>Personnel!B39</f>
        <v/>
      </c>
      <c r="C34" s="63" t="str">
        <f>Personnel!C39</f>
        <v/>
      </c>
      <c r="D34" s="63" t="str">
        <f>Personnel!D39</f>
        <v/>
      </c>
      <c r="E34" s="63" t="str">
        <f>Personnel!E39</f>
        <v/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5"/>
      <c r="AQ34" s="79">
        <v>0.0</v>
      </c>
      <c r="AR34" s="79">
        <v>0.0</v>
      </c>
      <c r="AS34" s="79">
        <v>0.0</v>
      </c>
      <c r="AT34" s="79">
        <v>0.0</v>
      </c>
      <c r="AU34" s="79">
        <v>0.0</v>
      </c>
      <c r="AV34" s="79">
        <v>0.0</v>
      </c>
      <c r="AW34" s="79">
        <v>0.0</v>
      </c>
      <c r="AX34" s="79">
        <v>0.0</v>
      </c>
      <c r="AY34" s="79">
        <v>0.0</v>
      </c>
      <c r="AZ34" s="79">
        <v>0.0</v>
      </c>
      <c r="BA34" s="79">
        <v>0.0</v>
      </c>
      <c r="BB34" s="79">
        <v>0.0</v>
      </c>
      <c r="BC34" s="79">
        <v>0.0</v>
      </c>
      <c r="BD34" s="79">
        <v>0.0</v>
      </c>
      <c r="BE34" s="79">
        <v>0.0</v>
      </c>
      <c r="BF34" s="79">
        <v>0.0</v>
      </c>
      <c r="BG34" s="79">
        <v>0.0</v>
      </c>
      <c r="BH34" s="79">
        <v>0.0</v>
      </c>
      <c r="BI34" s="79">
        <v>0.0</v>
      </c>
      <c r="BJ34" s="79">
        <v>0.0</v>
      </c>
      <c r="BK34" s="79">
        <v>0.0</v>
      </c>
      <c r="BL34" s="79">
        <v>0.0</v>
      </c>
      <c r="BM34" s="79">
        <v>0.0</v>
      </c>
      <c r="BN34" s="79">
        <v>0.0</v>
      </c>
      <c r="BO34" s="79">
        <v>0.0</v>
      </c>
      <c r="BP34" s="79">
        <v>0.0</v>
      </c>
      <c r="BQ34" s="79">
        <v>0.0</v>
      </c>
      <c r="BR34" s="79">
        <v>0.0</v>
      </c>
      <c r="BS34" s="79">
        <v>0.0</v>
      </c>
      <c r="BT34" s="79">
        <v>0.0</v>
      </c>
      <c r="BU34" s="79">
        <v>0.0</v>
      </c>
      <c r="BV34" s="79">
        <v>0.0</v>
      </c>
      <c r="BW34" s="79">
        <v>0.0</v>
      </c>
      <c r="BX34" s="79">
        <v>0.0</v>
      </c>
      <c r="BY34" s="79">
        <v>0.0</v>
      </c>
      <c r="BZ34" s="79">
        <v>0.0</v>
      </c>
      <c r="CA34" s="65"/>
      <c r="CB34" s="80">
        <f>Setup!I$17*F34*AQ34</f>
        <v>0</v>
      </c>
      <c r="CC34" s="80">
        <f>Setup!J$17*G34*AR34</f>
        <v>0</v>
      </c>
      <c r="CD34" s="80">
        <f>Setup!K$17*H34*AS34</f>
        <v>0</v>
      </c>
      <c r="CE34" s="80">
        <f>Setup!L$17*I34*AT34</f>
        <v>0</v>
      </c>
      <c r="CF34" s="80">
        <f>Setup!M$17*J34*AU34</f>
        <v>0</v>
      </c>
      <c r="CG34" s="80">
        <f>Setup!N$17*K34*AV34</f>
        <v>0</v>
      </c>
      <c r="CH34" s="80">
        <f>Setup!O$17*L34*AW34</f>
        <v>0</v>
      </c>
      <c r="CI34" s="80">
        <f>Setup!P$17*M34*AX34</f>
        <v>0</v>
      </c>
      <c r="CJ34" s="80">
        <f>Setup!Q$17*N34*AY34</f>
        <v>0</v>
      </c>
      <c r="CK34" s="80">
        <f>Setup!R$17*O34*AZ34</f>
        <v>0</v>
      </c>
      <c r="CL34" s="80">
        <f>Setup!S$17*P34*BA34</f>
        <v>0</v>
      </c>
      <c r="CM34" s="80">
        <f>Setup!T$17*Q34*BB34</f>
        <v>0</v>
      </c>
      <c r="CN34" s="80">
        <f>Setup!U$17*R34*BC34</f>
        <v>0</v>
      </c>
      <c r="CO34" s="80">
        <f>Setup!V$17*S34*BD34</f>
        <v>0</v>
      </c>
      <c r="CP34" s="80">
        <f>Setup!W$17*T34*BE34</f>
        <v>0</v>
      </c>
      <c r="CQ34" s="80">
        <f>Setup!X$17*U34*BF34</f>
        <v>0</v>
      </c>
      <c r="CR34" s="80">
        <f>Setup!Y$17*V34*BG34</f>
        <v>0</v>
      </c>
      <c r="CS34" s="80">
        <f>Setup!Z$17*W34*BH34</f>
        <v>0</v>
      </c>
      <c r="CT34" s="80">
        <f>Setup!AA$17*X34*BI34</f>
        <v>0</v>
      </c>
      <c r="CU34" s="80">
        <f>Setup!AB$17*Y34*BJ34</f>
        <v>0</v>
      </c>
      <c r="CV34" s="80">
        <f>Setup!AC$17*Z34*BK34</f>
        <v>0</v>
      </c>
      <c r="CW34" s="80">
        <f>Setup!AD$17*AA34*BL34</f>
        <v>0</v>
      </c>
      <c r="CX34" s="80">
        <f>Setup!AE$17*AB34*BM34</f>
        <v>0</v>
      </c>
      <c r="CY34" s="80">
        <f>Setup!AF$17*AC34*BN34</f>
        <v>0</v>
      </c>
      <c r="CZ34" s="80">
        <f>Setup!AG$17*AD34*BO34</f>
        <v>0</v>
      </c>
      <c r="DA34" s="80">
        <f>Setup!AH$17*AE34*BP34</f>
        <v>0</v>
      </c>
      <c r="DB34" s="80">
        <f>Setup!AI$17*AF34*BQ34</f>
        <v>0</v>
      </c>
      <c r="DC34" s="80">
        <f>Setup!AJ$17*AG34*BR34</f>
        <v>0</v>
      </c>
      <c r="DD34" s="80">
        <f>Setup!AK$17*AH34*BS34</f>
        <v>0</v>
      </c>
      <c r="DE34" s="80">
        <f>Setup!AL$17*AI34*BT34</f>
        <v>0</v>
      </c>
      <c r="DF34" s="80">
        <f>Setup!AM$17*AJ34*BU34</f>
        <v>0</v>
      </c>
      <c r="DG34" s="80">
        <f>Setup!AN$17*AK34*BV34</f>
        <v>0</v>
      </c>
      <c r="DH34" s="80">
        <f>Setup!AO$17*AL34*BW34</f>
        <v>0</v>
      </c>
      <c r="DI34" s="80">
        <f>Setup!AP$17*AM34*BX34</f>
        <v>0</v>
      </c>
      <c r="DJ34" s="80">
        <f>Setup!AQ$17*AN34*BY34</f>
        <v>0</v>
      </c>
      <c r="DK34" s="80">
        <f>Setup!AR$17*AO34*BZ34</f>
        <v>0</v>
      </c>
    </row>
    <row r="35">
      <c r="B35" s="63" t="str">
        <f>Personnel!B40</f>
        <v/>
      </c>
      <c r="C35" s="63" t="str">
        <f>Personnel!C40</f>
        <v/>
      </c>
      <c r="D35" s="63" t="str">
        <f>Personnel!D40</f>
        <v/>
      </c>
      <c r="E35" s="63" t="str">
        <f>Personnel!E40</f>
        <v/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5"/>
      <c r="AQ35" s="79">
        <v>0.0</v>
      </c>
      <c r="AR35" s="79">
        <v>0.0</v>
      </c>
      <c r="AS35" s="79">
        <v>0.0</v>
      </c>
      <c r="AT35" s="79">
        <v>0.0</v>
      </c>
      <c r="AU35" s="79">
        <v>0.0</v>
      </c>
      <c r="AV35" s="79">
        <v>0.0</v>
      </c>
      <c r="AW35" s="79">
        <v>0.0</v>
      </c>
      <c r="AX35" s="79">
        <v>0.0</v>
      </c>
      <c r="AY35" s="79">
        <v>0.0</v>
      </c>
      <c r="AZ35" s="79">
        <v>0.0</v>
      </c>
      <c r="BA35" s="79">
        <v>0.0</v>
      </c>
      <c r="BB35" s="79">
        <v>0.0</v>
      </c>
      <c r="BC35" s="79">
        <v>0.0</v>
      </c>
      <c r="BD35" s="79">
        <v>0.0</v>
      </c>
      <c r="BE35" s="79">
        <v>0.0</v>
      </c>
      <c r="BF35" s="79">
        <v>0.0</v>
      </c>
      <c r="BG35" s="79">
        <v>0.0</v>
      </c>
      <c r="BH35" s="79">
        <v>0.0</v>
      </c>
      <c r="BI35" s="79">
        <v>0.0</v>
      </c>
      <c r="BJ35" s="79">
        <v>0.0</v>
      </c>
      <c r="BK35" s="79">
        <v>0.0</v>
      </c>
      <c r="BL35" s="79">
        <v>0.0</v>
      </c>
      <c r="BM35" s="79">
        <v>0.0</v>
      </c>
      <c r="BN35" s="79">
        <v>0.0</v>
      </c>
      <c r="BO35" s="79">
        <v>0.0</v>
      </c>
      <c r="BP35" s="79">
        <v>0.0</v>
      </c>
      <c r="BQ35" s="79">
        <v>0.0</v>
      </c>
      <c r="BR35" s="79">
        <v>0.0</v>
      </c>
      <c r="BS35" s="79">
        <v>0.0</v>
      </c>
      <c r="BT35" s="79">
        <v>0.0</v>
      </c>
      <c r="BU35" s="79">
        <v>0.0</v>
      </c>
      <c r="BV35" s="79">
        <v>0.0</v>
      </c>
      <c r="BW35" s="79">
        <v>0.0</v>
      </c>
      <c r="BX35" s="79">
        <v>0.0</v>
      </c>
      <c r="BY35" s="79">
        <v>0.0</v>
      </c>
      <c r="BZ35" s="79">
        <v>0.0</v>
      </c>
      <c r="CA35" s="65"/>
      <c r="CB35" s="80">
        <f>Setup!I$17*F35*AQ35</f>
        <v>0</v>
      </c>
      <c r="CC35" s="80">
        <f>Setup!J$17*G35*AR35</f>
        <v>0</v>
      </c>
      <c r="CD35" s="80">
        <f>Setup!K$17*H35*AS35</f>
        <v>0</v>
      </c>
      <c r="CE35" s="80">
        <f>Setup!L$17*I35*AT35</f>
        <v>0</v>
      </c>
      <c r="CF35" s="80">
        <f>Setup!M$17*J35*AU35</f>
        <v>0</v>
      </c>
      <c r="CG35" s="80">
        <f>Setup!N$17*K35*AV35</f>
        <v>0</v>
      </c>
      <c r="CH35" s="80">
        <f>Setup!O$17*L35*AW35</f>
        <v>0</v>
      </c>
      <c r="CI35" s="80">
        <f>Setup!P$17*M35*AX35</f>
        <v>0</v>
      </c>
      <c r="CJ35" s="80">
        <f>Setup!Q$17*N35*AY35</f>
        <v>0</v>
      </c>
      <c r="CK35" s="80">
        <f>Setup!R$17*O35*AZ35</f>
        <v>0</v>
      </c>
      <c r="CL35" s="80">
        <f>Setup!S$17*P35*BA35</f>
        <v>0</v>
      </c>
      <c r="CM35" s="80">
        <f>Setup!T$17*Q35*BB35</f>
        <v>0</v>
      </c>
      <c r="CN35" s="80">
        <f>Setup!U$17*R35*BC35</f>
        <v>0</v>
      </c>
      <c r="CO35" s="80">
        <f>Setup!V$17*S35*BD35</f>
        <v>0</v>
      </c>
      <c r="CP35" s="80">
        <f>Setup!W$17*T35*BE35</f>
        <v>0</v>
      </c>
      <c r="CQ35" s="80">
        <f>Setup!X$17*U35*BF35</f>
        <v>0</v>
      </c>
      <c r="CR35" s="80">
        <f>Setup!Y$17*V35*BG35</f>
        <v>0</v>
      </c>
      <c r="CS35" s="80">
        <f>Setup!Z$17*W35*BH35</f>
        <v>0</v>
      </c>
      <c r="CT35" s="80">
        <f>Setup!AA$17*X35*BI35</f>
        <v>0</v>
      </c>
      <c r="CU35" s="80">
        <f>Setup!AB$17*Y35*BJ35</f>
        <v>0</v>
      </c>
      <c r="CV35" s="80">
        <f>Setup!AC$17*Z35*BK35</f>
        <v>0</v>
      </c>
      <c r="CW35" s="80">
        <f>Setup!AD$17*AA35*BL35</f>
        <v>0</v>
      </c>
      <c r="CX35" s="80">
        <f>Setup!AE$17*AB35*BM35</f>
        <v>0</v>
      </c>
      <c r="CY35" s="80">
        <f>Setup!AF$17*AC35*BN35</f>
        <v>0</v>
      </c>
      <c r="CZ35" s="80">
        <f>Setup!AG$17*AD35*BO35</f>
        <v>0</v>
      </c>
      <c r="DA35" s="80">
        <f>Setup!AH$17*AE35*BP35</f>
        <v>0</v>
      </c>
      <c r="DB35" s="80">
        <f>Setup!AI$17*AF35*BQ35</f>
        <v>0</v>
      </c>
      <c r="DC35" s="80">
        <f>Setup!AJ$17*AG35*BR35</f>
        <v>0</v>
      </c>
      <c r="DD35" s="80">
        <f>Setup!AK$17*AH35*BS35</f>
        <v>0</v>
      </c>
      <c r="DE35" s="80">
        <f>Setup!AL$17*AI35*BT35</f>
        <v>0</v>
      </c>
      <c r="DF35" s="80">
        <f>Setup!AM$17*AJ35*BU35</f>
        <v>0</v>
      </c>
      <c r="DG35" s="80">
        <f>Setup!AN$17*AK35*BV35</f>
        <v>0</v>
      </c>
      <c r="DH35" s="80">
        <f>Setup!AO$17*AL35*BW35</f>
        <v>0</v>
      </c>
      <c r="DI35" s="80">
        <f>Setup!AP$17*AM35*BX35</f>
        <v>0</v>
      </c>
      <c r="DJ35" s="80">
        <f>Setup!AQ$17*AN35*BY35</f>
        <v>0</v>
      </c>
      <c r="DK35" s="80">
        <f>Setup!AR$17*AO35*BZ35</f>
        <v>0</v>
      </c>
    </row>
    <row r="36">
      <c r="B36" s="63" t="str">
        <f>Personnel!B41</f>
        <v/>
      </c>
      <c r="C36" s="63" t="str">
        <f>Personnel!C41</f>
        <v/>
      </c>
      <c r="D36" s="63" t="str">
        <f>Personnel!D41</f>
        <v/>
      </c>
      <c r="E36" s="63" t="str">
        <f>Personnel!E41</f>
        <v/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5"/>
      <c r="AQ36" s="79">
        <v>0.0</v>
      </c>
      <c r="AR36" s="79">
        <v>0.0</v>
      </c>
      <c r="AS36" s="79">
        <v>0.0</v>
      </c>
      <c r="AT36" s="79">
        <v>0.0</v>
      </c>
      <c r="AU36" s="79">
        <v>0.0</v>
      </c>
      <c r="AV36" s="79">
        <v>0.0</v>
      </c>
      <c r="AW36" s="79">
        <v>0.0</v>
      </c>
      <c r="AX36" s="79">
        <v>0.0</v>
      </c>
      <c r="AY36" s="79">
        <v>0.0</v>
      </c>
      <c r="AZ36" s="79">
        <v>0.0</v>
      </c>
      <c r="BA36" s="79">
        <v>0.0</v>
      </c>
      <c r="BB36" s="79">
        <v>0.0</v>
      </c>
      <c r="BC36" s="79">
        <v>0.0</v>
      </c>
      <c r="BD36" s="79">
        <v>0.0</v>
      </c>
      <c r="BE36" s="79">
        <v>0.0</v>
      </c>
      <c r="BF36" s="79">
        <v>0.0</v>
      </c>
      <c r="BG36" s="79">
        <v>0.0</v>
      </c>
      <c r="BH36" s="79">
        <v>0.0</v>
      </c>
      <c r="BI36" s="79">
        <v>0.0</v>
      </c>
      <c r="BJ36" s="79">
        <v>0.0</v>
      </c>
      <c r="BK36" s="79">
        <v>0.0</v>
      </c>
      <c r="BL36" s="79">
        <v>0.0</v>
      </c>
      <c r="BM36" s="79">
        <v>0.0</v>
      </c>
      <c r="BN36" s="79">
        <v>0.0</v>
      </c>
      <c r="BO36" s="79">
        <v>0.0</v>
      </c>
      <c r="BP36" s="79">
        <v>0.0</v>
      </c>
      <c r="BQ36" s="79">
        <v>0.0</v>
      </c>
      <c r="BR36" s="79">
        <v>0.0</v>
      </c>
      <c r="BS36" s="79">
        <v>0.0</v>
      </c>
      <c r="BT36" s="79">
        <v>0.0</v>
      </c>
      <c r="BU36" s="79">
        <v>0.0</v>
      </c>
      <c r="BV36" s="79">
        <v>0.0</v>
      </c>
      <c r="BW36" s="79">
        <v>0.0</v>
      </c>
      <c r="BX36" s="79">
        <v>0.0</v>
      </c>
      <c r="BY36" s="79">
        <v>0.0</v>
      </c>
      <c r="BZ36" s="79">
        <v>0.0</v>
      </c>
      <c r="CA36" s="65"/>
      <c r="CB36" s="80">
        <f>Setup!I$17*F36*AQ36</f>
        <v>0</v>
      </c>
      <c r="CC36" s="80">
        <f>Setup!J$17*G36*AR36</f>
        <v>0</v>
      </c>
      <c r="CD36" s="80">
        <f>Setup!K$17*H36*AS36</f>
        <v>0</v>
      </c>
      <c r="CE36" s="80">
        <f>Setup!L$17*I36*AT36</f>
        <v>0</v>
      </c>
      <c r="CF36" s="80">
        <f>Setup!M$17*J36*AU36</f>
        <v>0</v>
      </c>
      <c r="CG36" s="80">
        <f>Setup!N$17*K36*AV36</f>
        <v>0</v>
      </c>
      <c r="CH36" s="80">
        <f>Setup!O$17*L36*AW36</f>
        <v>0</v>
      </c>
      <c r="CI36" s="80">
        <f>Setup!P$17*M36*AX36</f>
        <v>0</v>
      </c>
      <c r="CJ36" s="80">
        <f>Setup!Q$17*N36*AY36</f>
        <v>0</v>
      </c>
      <c r="CK36" s="80">
        <f>Setup!R$17*O36*AZ36</f>
        <v>0</v>
      </c>
      <c r="CL36" s="80">
        <f>Setup!S$17*P36*BA36</f>
        <v>0</v>
      </c>
      <c r="CM36" s="80">
        <f>Setup!T$17*Q36*BB36</f>
        <v>0</v>
      </c>
      <c r="CN36" s="80">
        <f>Setup!U$17*R36*BC36</f>
        <v>0</v>
      </c>
      <c r="CO36" s="80">
        <f>Setup!V$17*S36*BD36</f>
        <v>0</v>
      </c>
      <c r="CP36" s="80">
        <f>Setup!W$17*T36*BE36</f>
        <v>0</v>
      </c>
      <c r="CQ36" s="80">
        <f>Setup!X$17*U36*BF36</f>
        <v>0</v>
      </c>
      <c r="CR36" s="80">
        <f>Setup!Y$17*V36*BG36</f>
        <v>0</v>
      </c>
      <c r="CS36" s="80">
        <f>Setup!Z$17*W36*BH36</f>
        <v>0</v>
      </c>
      <c r="CT36" s="80">
        <f>Setup!AA$17*X36*BI36</f>
        <v>0</v>
      </c>
      <c r="CU36" s="80">
        <f>Setup!AB$17*Y36*BJ36</f>
        <v>0</v>
      </c>
      <c r="CV36" s="80">
        <f>Setup!AC$17*Z36*BK36</f>
        <v>0</v>
      </c>
      <c r="CW36" s="80">
        <f>Setup!AD$17*AA36*BL36</f>
        <v>0</v>
      </c>
      <c r="CX36" s="80">
        <f>Setup!AE$17*AB36*BM36</f>
        <v>0</v>
      </c>
      <c r="CY36" s="80">
        <f>Setup!AF$17*AC36*BN36</f>
        <v>0</v>
      </c>
      <c r="CZ36" s="80">
        <f>Setup!AG$17*AD36*BO36</f>
        <v>0</v>
      </c>
      <c r="DA36" s="80">
        <f>Setup!AH$17*AE36*BP36</f>
        <v>0</v>
      </c>
      <c r="DB36" s="80">
        <f>Setup!AI$17*AF36*BQ36</f>
        <v>0</v>
      </c>
      <c r="DC36" s="80">
        <f>Setup!AJ$17*AG36*BR36</f>
        <v>0</v>
      </c>
      <c r="DD36" s="80">
        <f>Setup!AK$17*AH36*BS36</f>
        <v>0</v>
      </c>
      <c r="DE36" s="80">
        <f>Setup!AL$17*AI36*BT36</f>
        <v>0</v>
      </c>
      <c r="DF36" s="80">
        <f>Setup!AM$17*AJ36*BU36</f>
        <v>0</v>
      </c>
      <c r="DG36" s="80">
        <f>Setup!AN$17*AK36*BV36</f>
        <v>0</v>
      </c>
      <c r="DH36" s="80">
        <f>Setup!AO$17*AL36*BW36</f>
        <v>0</v>
      </c>
      <c r="DI36" s="80">
        <f>Setup!AP$17*AM36*BX36</f>
        <v>0</v>
      </c>
      <c r="DJ36" s="80">
        <f>Setup!AQ$17*AN36*BY36</f>
        <v>0</v>
      </c>
      <c r="DK36" s="80">
        <f>Setup!AR$17*AO36*BZ36</f>
        <v>0</v>
      </c>
    </row>
    <row r="37">
      <c r="B37" s="63" t="str">
        <f>Personnel!B42</f>
        <v/>
      </c>
      <c r="C37" s="63" t="str">
        <f>Personnel!C42</f>
        <v/>
      </c>
      <c r="D37" s="63" t="str">
        <f>Personnel!D42</f>
        <v/>
      </c>
      <c r="E37" s="63" t="str">
        <f>Personnel!E42</f>
        <v/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5"/>
      <c r="AQ37" s="79">
        <v>0.0</v>
      </c>
      <c r="AR37" s="79">
        <v>0.0</v>
      </c>
      <c r="AS37" s="79">
        <v>0.0</v>
      </c>
      <c r="AT37" s="79">
        <v>0.0</v>
      </c>
      <c r="AU37" s="79">
        <v>0.0</v>
      </c>
      <c r="AV37" s="79">
        <v>0.0</v>
      </c>
      <c r="AW37" s="79">
        <v>0.0</v>
      </c>
      <c r="AX37" s="79">
        <v>0.0</v>
      </c>
      <c r="AY37" s="79">
        <v>0.0</v>
      </c>
      <c r="AZ37" s="79">
        <v>0.0</v>
      </c>
      <c r="BA37" s="79">
        <v>0.0</v>
      </c>
      <c r="BB37" s="79">
        <v>0.0</v>
      </c>
      <c r="BC37" s="79">
        <v>0.0</v>
      </c>
      <c r="BD37" s="79">
        <v>0.0</v>
      </c>
      <c r="BE37" s="79">
        <v>0.0</v>
      </c>
      <c r="BF37" s="79">
        <v>0.0</v>
      </c>
      <c r="BG37" s="79">
        <v>0.0</v>
      </c>
      <c r="BH37" s="79">
        <v>0.0</v>
      </c>
      <c r="BI37" s="79">
        <v>0.0</v>
      </c>
      <c r="BJ37" s="79">
        <v>0.0</v>
      </c>
      <c r="BK37" s="79">
        <v>0.0</v>
      </c>
      <c r="BL37" s="79">
        <v>0.0</v>
      </c>
      <c r="BM37" s="79">
        <v>0.0</v>
      </c>
      <c r="BN37" s="79">
        <v>0.0</v>
      </c>
      <c r="BO37" s="79">
        <v>0.0</v>
      </c>
      <c r="BP37" s="79">
        <v>0.0</v>
      </c>
      <c r="BQ37" s="79">
        <v>0.0</v>
      </c>
      <c r="BR37" s="79">
        <v>0.0</v>
      </c>
      <c r="BS37" s="79">
        <v>0.0</v>
      </c>
      <c r="BT37" s="79">
        <v>0.0</v>
      </c>
      <c r="BU37" s="79">
        <v>0.0</v>
      </c>
      <c r="BV37" s="79">
        <v>0.0</v>
      </c>
      <c r="BW37" s="79">
        <v>0.0</v>
      </c>
      <c r="BX37" s="79">
        <v>0.0</v>
      </c>
      <c r="BY37" s="79">
        <v>0.0</v>
      </c>
      <c r="BZ37" s="79">
        <v>0.0</v>
      </c>
      <c r="CA37" s="65"/>
      <c r="CB37" s="80">
        <f>Setup!I$17*F37*AQ37</f>
        <v>0</v>
      </c>
      <c r="CC37" s="80">
        <f>Setup!J$17*G37*AR37</f>
        <v>0</v>
      </c>
      <c r="CD37" s="80">
        <f>Setup!K$17*H37*AS37</f>
        <v>0</v>
      </c>
      <c r="CE37" s="80">
        <f>Setup!L$17*I37*AT37</f>
        <v>0</v>
      </c>
      <c r="CF37" s="80">
        <f>Setup!M$17*J37*AU37</f>
        <v>0</v>
      </c>
      <c r="CG37" s="80">
        <f>Setup!N$17*K37*AV37</f>
        <v>0</v>
      </c>
      <c r="CH37" s="80">
        <f>Setup!O$17*L37*AW37</f>
        <v>0</v>
      </c>
      <c r="CI37" s="80">
        <f>Setup!P$17*M37*AX37</f>
        <v>0</v>
      </c>
      <c r="CJ37" s="80">
        <f>Setup!Q$17*N37*AY37</f>
        <v>0</v>
      </c>
      <c r="CK37" s="80">
        <f>Setup!R$17*O37*AZ37</f>
        <v>0</v>
      </c>
      <c r="CL37" s="80">
        <f>Setup!S$17*P37*BA37</f>
        <v>0</v>
      </c>
      <c r="CM37" s="80">
        <f>Setup!T$17*Q37*BB37</f>
        <v>0</v>
      </c>
      <c r="CN37" s="80">
        <f>Setup!U$17*R37*BC37</f>
        <v>0</v>
      </c>
      <c r="CO37" s="80">
        <f>Setup!V$17*S37*BD37</f>
        <v>0</v>
      </c>
      <c r="CP37" s="80">
        <f>Setup!W$17*T37*BE37</f>
        <v>0</v>
      </c>
      <c r="CQ37" s="80">
        <f>Setup!X$17*U37*BF37</f>
        <v>0</v>
      </c>
      <c r="CR37" s="80">
        <f>Setup!Y$17*V37*BG37</f>
        <v>0</v>
      </c>
      <c r="CS37" s="80">
        <f>Setup!Z$17*W37*BH37</f>
        <v>0</v>
      </c>
      <c r="CT37" s="80">
        <f>Setup!AA$17*X37*BI37</f>
        <v>0</v>
      </c>
      <c r="CU37" s="80">
        <f>Setup!AB$17*Y37*BJ37</f>
        <v>0</v>
      </c>
      <c r="CV37" s="80">
        <f>Setup!AC$17*Z37*BK37</f>
        <v>0</v>
      </c>
      <c r="CW37" s="80">
        <f>Setup!AD$17*AA37*BL37</f>
        <v>0</v>
      </c>
      <c r="CX37" s="80">
        <f>Setup!AE$17*AB37*BM37</f>
        <v>0</v>
      </c>
      <c r="CY37" s="80">
        <f>Setup!AF$17*AC37*BN37</f>
        <v>0</v>
      </c>
      <c r="CZ37" s="80">
        <f>Setup!AG$17*AD37*BO37</f>
        <v>0</v>
      </c>
      <c r="DA37" s="80">
        <f>Setup!AH$17*AE37*BP37</f>
        <v>0</v>
      </c>
      <c r="DB37" s="80">
        <f>Setup!AI$17*AF37*BQ37</f>
        <v>0</v>
      </c>
      <c r="DC37" s="80">
        <f>Setup!AJ$17*AG37*BR37</f>
        <v>0</v>
      </c>
      <c r="DD37" s="80">
        <f>Setup!AK$17*AH37*BS37</f>
        <v>0</v>
      </c>
      <c r="DE37" s="80">
        <f>Setup!AL$17*AI37*BT37</f>
        <v>0</v>
      </c>
      <c r="DF37" s="80">
        <f>Setup!AM$17*AJ37*BU37</f>
        <v>0</v>
      </c>
      <c r="DG37" s="80">
        <f>Setup!AN$17*AK37*BV37</f>
        <v>0</v>
      </c>
      <c r="DH37" s="80">
        <f>Setup!AO$17*AL37*BW37</f>
        <v>0</v>
      </c>
      <c r="DI37" s="80">
        <f>Setup!AP$17*AM37*BX37</f>
        <v>0</v>
      </c>
      <c r="DJ37" s="80">
        <f>Setup!AQ$17*AN37*BY37</f>
        <v>0</v>
      </c>
      <c r="DK37" s="80">
        <f>Setup!AR$17*AO37*BZ37</f>
        <v>0</v>
      </c>
    </row>
    <row r="38">
      <c r="B38" s="63" t="str">
        <f>Personnel!B43</f>
        <v/>
      </c>
      <c r="C38" s="63" t="str">
        <f>Personnel!C43</f>
        <v/>
      </c>
      <c r="D38" s="63" t="str">
        <f>Personnel!D43</f>
        <v/>
      </c>
      <c r="E38" s="63" t="str">
        <f>Personnel!E43</f>
        <v/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5"/>
      <c r="AQ38" s="79">
        <v>0.0</v>
      </c>
      <c r="AR38" s="79">
        <v>0.0</v>
      </c>
      <c r="AS38" s="79">
        <v>0.0</v>
      </c>
      <c r="AT38" s="79">
        <v>0.0</v>
      </c>
      <c r="AU38" s="79">
        <v>0.0</v>
      </c>
      <c r="AV38" s="79">
        <v>0.0</v>
      </c>
      <c r="AW38" s="79">
        <v>0.0</v>
      </c>
      <c r="AX38" s="79">
        <v>0.0</v>
      </c>
      <c r="AY38" s="79">
        <v>0.0</v>
      </c>
      <c r="AZ38" s="79">
        <v>0.0</v>
      </c>
      <c r="BA38" s="79">
        <v>0.0</v>
      </c>
      <c r="BB38" s="79">
        <v>0.0</v>
      </c>
      <c r="BC38" s="79">
        <v>0.0</v>
      </c>
      <c r="BD38" s="79">
        <v>0.0</v>
      </c>
      <c r="BE38" s="79">
        <v>0.0</v>
      </c>
      <c r="BF38" s="79">
        <v>0.0</v>
      </c>
      <c r="BG38" s="79">
        <v>0.0</v>
      </c>
      <c r="BH38" s="79">
        <v>0.0</v>
      </c>
      <c r="BI38" s="79">
        <v>0.0</v>
      </c>
      <c r="BJ38" s="79">
        <v>0.0</v>
      </c>
      <c r="BK38" s="79">
        <v>0.0</v>
      </c>
      <c r="BL38" s="79">
        <v>0.0</v>
      </c>
      <c r="BM38" s="79">
        <v>0.0</v>
      </c>
      <c r="BN38" s="79">
        <v>0.0</v>
      </c>
      <c r="BO38" s="79">
        <v>0.0</v>
      </c>
      <c r="BP38" s="79">
        <v>0.0</v>
      </c>
      <c r="BQ38" s="79">
        <v>0.0</v>
      </c>
      <c r="BR38" s="79">
        <v>0.0</v>
      </c>
      <c r="BS38" s="79">
        <v>0.0</v>
      </c>
      <c r="BT38" s="79">
        <v>0.0</v>
      </c>
      <c r="BU38" s="79">
        <v>0.0</v>
      </c>
      <c r="BV38" s="79">
        <v>0.0</v>
      </c>
      <c r="BW38" s="79">
        <v>0.0</v>
      </c>
      <c r="BX38" s="79">
        <v>0.0</v>
      </c>
      <c r="BY38" s="79">
        <v>0.0</v>
      </c>
      <c r="BZ38" s="79">
        <v>0.0</v>
      </c>
      <c r="CA38" s="65"/>
      <c r="CB38" s="80">
        <f>Setup!I$17*F38*AQ38</f>
        <v>0</v>
      </c>
      <c r="CC38" s="80">
        <f>Setup!J$17*G38*AR38</f>
        <v>0</v>
      </c>
      <c r="CD38" s="80">
        <f>Setup!K$17*H38*AS38</f>
        <v>0</v>
      </c>
      <c r="CE38" s="80">
        <f>Setup!L$17*I38*AT38</f>
        <v>0</v>
      </c>
      <c r="CF38" s="80">
        <f>Setup!M$17*J38*AU38</f>
        <v>0</v>
      </c>
      <c r="CG38" s="80">
        <f>Setup!N$17*K38*AV38</f>
        <v>0</v>
      </c>
      <c r="CH38" s="80">
        <f>Setup!O$17*L38*AW38</f>
        <v>0</v>
      </c>
      <c r="CI38" s="80">
        <f>Setup!P$17*M38*AX38</f>
        <v>0</v>
      </c>
      <c r="CJ38" s="80">
        <f>Setup!Q$17*N38*AY38</f>
        <v>0</v>
      </c>
      <c r="CK38" s="80">
        <f>Setup!R$17*O38*AZ38</f>
        <v>0</v>
      </c>
      <c r="CL38" s="80">
        <f>Setup!S$17*P38*BA38</f>
        <v>0</v>
      </c>
      <c r="CM38" s="80">
        <f>Setup!T$17*Q38*BB38</f>
        <v>0</v>
      </c>
      <c r="CN38" s="80">
        <f>Setup!U$17*R38*BC38</f>
        <v>0</v>
      </c>
      <c r="CO38" s="80">
        <f>Setup!V$17*S38*BD38</f>
        <v>0</v>
      </c>
      <c r="CP38" s="80">
        <f>Setup!W$17*T38*BE38</f>
        <v>0</v>
      </c>
      <c r="CQ38" s="80">
        <f>Setup!X$17*U38*BF38</f>
        <v>0</v>
      </c>
      <c r="CR38" s="80">
        <f>Setup!Y$17*V38*BG38</f>
        <v>0</v>
      </c>
      <c r="CS38" s="80">
        <f>Setup!Z$17*W38*BH38</f>
        <v>0</v>
      </c>
      <c r="CT38" s="80">
        <f>Setup!AA$17*X38*BI38</f>
        <v>0</v>
      </c>
      <c r="CU38" s="80">
        <f>Setup!AB$17*Y38*BJ38</f>
        <v>0</v>
      </c>
      <c r="CV38" s="80">
        <f>Setup!AC$17*Z38*BK38</f>
        <v>0</v>
      </c>
      <c r="CW38" s="80">
        <f>Setup!AD$17*AA38*BL38</f>
        <v>0</v>
      </c>
      <c r="CX38" s="80">
        <f>Setup!AE$17*AB38*BM38</f>
        <v>0</v>
      </c>
      <c r="CY38" s="80">
        <f>Setup!AF$17*AC38*BN38</f>
        <v>0</v>
      </c>
      <c r="CZ38" s="80">
        <f>Setup!AG$17*AD38*BO38</f>
        <v>0</v>
      </c>
      <c r="DA38" s="80">
        <f>Setup!AH$17*AE38*BP38</f>
        <v>0</v>
      </c>
      <c r="DB38" s="80">
        <f>Setup!AI$17*AF38*BQ38</f>
        <v>0</v>
      </c>
      <c r="DC38" s="80">
        <f>Setup!AJ$17*AG38*BR38</f>
        <v>0</v>
      </c>
      <c r="DD38" s="80">
        <f>Setup!AK$17*AH38*BS38</f>
        <v>0</v>
      </c>
      <c r="DE38" s="80">
        <f>Setup!AL$17*AI38*BT38</f>
        <v>0</v>
      </c>
      <c r="DF38" s="80">
        <f>Setup!AM$17*AJ38*BU38</f>
        <v>0</v>
      </c>
      <c r="DG38" s="80">
        <f>Setup!AN$17*AK38*BV38</f>
        <v>0</v>
      </c>
      <c r="DH38" s="80">
        <f>Setup!AO$17*AL38*BW38</f>
        <v>0</v>
      </c>
      <c r="DI38" s="80">
        <f>Setup!AP$17*AM38*BX38</f>
        <v>0</v>
      </c>
      <c r="DJ38" s="80">
        <f>Setup!AQ$17*AN38*BY38</f>
        <v>0</v>
      </c>
      <c r="DK38" s="80">
        <f>Setup!AR$17*AO38*BZ38</f>
        <v>0</v>
      </c>
    </row>
    <row r="39">
      <c r="B39" s="63" t="str">
        <f>Personnel!B44</f>
        <v/>
      </c>
      <c r="C39" s="63" t="str">
        <f>Personnel!C44</f>
        <v/>
      </c>
      <c r="D39" s="63" t="str">
        <f>Personnel!D44</f>
        <v/>
      </c>
      <c r="E39" s="63" t="str">
        <f>Personnel!E44</f>
        <v/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5"/>
      <c r="AQ39" s="79">
        <v>0.0</v>
      </c>
      <c r="AR39" s="79">
        <v>0.0</v>
      </c>
      <c r="AS39" s="79">
        <v>0.0</v>
      </c>
      <c r="AT39" s="79">
        <v>0.0</v>
      </c>
      <c r="AU39" s="79">
        <v>0.0</v>
      </c>
      <c r="AV39" s="79">
        <v>0.0</v>
      </c>
      <c r="AW39" s="79">
        <v>0.0</v>
      </c>
      <c r="AX39" s="79">
        <v>0.0</v>
      </c>
      <c r="AY39" s="79">
        <v>0.0</v>
      </c>
      <c r="AZ39" s="79">
        <v>0.0</v>
      </c>
      <c r="BA39" s="79">
        <v>0.0</v>
      </c>
      <c r="BB39" s="79">
        <v>0.0</v>
      </c>
      <c r="BC39" s="79">
        <v>0.0</v>
      </c>
      <c r="BD39" s="79">
        <v>0.0</v>
      </c>
      <c r="BE39" s="79">
        <v>0.0</v>
      </c>
      <c r="BF39" s="79">
        <v>0.0</v>
      </c>
      <c r="BG39" s="79">
        <v>0.0</v>
      </c>
      <c r="BH39" s="79">
        <v>0.0</v>
      </c>
      <c r="BI39" s="79">
        <v>0.0</v>
      </c>
      <c r="BJ39" s="79">
        <v>0.0</v>
      </c>
      <c r="BK39" s="79">
        <v>0.0</v>
      </c>
      <c r="BL39" s="79">
        <v>0.0</v>
      </c>
      <c r="BM39" s="79">
        <v>0.0</v>
      </c>
      <c r="BN39" s="79">
        <v>0.0</v>
      </c>
      <c r="BO39" s="79">
        <v>0.0</v>
      </c>
      <c r="BP39" s="79">
        <v>0.0</v>
      </c>
      <c r="BQ39" s="79">
        <v>0.0</v>
      </c>
      <c r="BR39" s="79">
        <v>0.0</v>
      </c>
      <c r="BS39" s="79">
        <v>0.0</v>
      </c>
      <c r="BT39" s="79">
        <v>0.0</v>
      </c>
      <c r="BU39" s="79">
        <v>0.0</v>
      </c>
      <c r="BV39" s="79">
        <v>0.0</v>
      </c>
      <c r="BW39" s="79">
        <v>0.0</v>
      </c>
      <c r="BX39" s="79">
        <v>0.0</v>
      </c>
      <c r="BY39" s="79">
        <v>0.0</v>
      </c>
      <c r="BZ39" s="79">
        <v>0.0</v>
      </c>
      <c r="CA39" s="65"/>
      <c r="CB39" s="80">
        <f>Setup!I$17*F39*AQ39</f>
        <v>0</v>
      </c>
      <c r="CC39" s="80">
        <f>Setup!J$17*G39*AR39</f>
        <v>0</v>
      </c>
      <c r="CD39" s="80">
        <f>Setup!K$17*H39*AS39</f>
        <v>0</v>
      </c>
      <c r="CE39" s="80">
        <f>Setup!L$17*I39*AT39</f>
        <v>0</v>
      </c>
      <c r="CF39" s="80">
        <f>Setup!M$17*J39*AU39</f>
        <v>0</v>
      </c>
      <c r="CG39" s="80">
        <f>Setup!N$17*K39*AV39</f>
        <v>0</v>
      </c>
      <c r="CH39" s="80">
        <f>Setup!O$17*L39*AW39</f>
        <v>0</v>
      </c>
      <c r="CI39" s="80">
        <f>Setup!P$17*M39*AX39</f>
        <v>0</v>
      </c>
      <c r="CJ39" s="80">
        <f>Setup!Q$17*N39*AY39</f>
        <v>0</v>
      </c>
      <c r="CK39" s="80">
        <f>Setup!R$17*O39*AZ39</f>
        <v>0</v>
      </c>
      <c r="CL39" s="80">
        <f>Setup!S$17*P39*BA39</f>
        <v>0</v>
      </c>
      <c r="CM39" s="80">
        <f>Setup!T$17*Q39*BB39</f>
        <v>0</v>
      </c>
      <c r="CN39" s="80">
        <f>Setup!U$17*R39*BC39</f>
        <v>0</v>
      </c>
      <c r="CO39" s="80">
        <f>Setup!V$17*S39*BD39</f>
        <v>0</v>
      </c>
      <c r="CP39" s="80">
        <f>Setup!W$17*T39*BE39</f>
        <v>0</v>
      </c>
      <c r="CQ39" s="80">
        <f>Setup!X$17*U39*BF39</f>
        <v>0</v>
      </c>
      <c r="CR39" s="80">
        <f>Setup!Y$17*V39*BG39</f>
        <v>0</v>
      </c>
      <c r="CS39" s="80">
        <f>Setup!Z$17*W39*BH39</f>
        <v>0</v>
      </c>
      <c r="CT39" s="80">
        <f>Setup!AA$17*X39*BI39</f>
        <v>0</v>
      </c>
      <c r="CU39" s="80">
        <f>Setup!AB$17*Y39*BJ39</f>
        <v>0</v>
      </c>
      <c r="CV39" s="80">
        <f>Setup!AC$17*Z39*BK39</f>
        <v>0</v>
      </c>
      <c r="CW39" s="80">
        <f>Setup!AD$17*AA39*BL39</f>
        <v>0</v>
      </c>
      <c r="CX39" s="80">
        <f>Setup!AE$17*AB39*BM39</f>
        <v>0</v>
      </c>
      <c r="CY39" s="80">
        <f>Setup!AF$17*AC39*BN39</f>
        <v>0</v>
      </c>
      <c r="CZ39" s="80">
        <f>Setup!AG$17*AD39*BO39</f>
        <v>0</v>
      </c>
      <c r="DA39" s="80">
        <f>Setup!AH$17*AE39*BP39</f>
        <v>0</v>
      </c>
      <c r="DB39" s="80">
        <f>Setup!AI$17*AF39*BQ39</f>
        <v>0</v>
      </c>
      <c r="DC39" s="80">
        <f>Setup!AJ$17*AG39*BR39</f>
        <v>0</v>
      </c>
      <c r="DD39" s="80">
        <f>Setup!AK$17*AH39*BS39</f>
        <v>0</v>
      </c>
      <c r="DE39" s="80">
        <f>Setup!AL$17*AI39*BT39</f>
        <v>0</v>
      </c>
      <c r="DF39" s="80">
        <f>Setup!AM$17*AJ39*BU39</f>
        <v>0</v>
      </c>
      <c r="DG39" s="80">
        <f>Setup!AN$17*AK39*BV39</f>
        <v>0</v>
      </c>
      <c r="DH39" s="80">
        <f>Setup!AO$17*AL39*BW39</f>
        <v>0</v>
      </c>
      <c r="DI39" s="80">
        <f>Setup!AP$17*AM39*BX39</f>
        <v>0</v>
      </c>
      <c r="DJ39" s="80">
        <f>Setup!AQ$17*AN39*BY39</f>
        <v>0</v>
      </c>
      <c r="DK39" s="80">
        <f>Setup!AR$17*AO39*BZ39</f>
        <v>0</v>
      </c>
    </row>
    <row r="40">
      <c r="B40" s="63" t="str">
        <f>Personnel!B45</f>
        <v/>
      </c>
      <c r="C40" s="63" t="str">
        <f>Personnel!C45</f>
        <v/>
      </c>
      <c r="D40" s="63" t="str">
        <f>Personnel!D45</f>
        <v/>
      </c>
      <c r="E40" s="63" t="str">
        <f>Personnel!E45</f>
        <v/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5"/>
      <c r="AQ40" s="79">
        <v>0.0</v>
      </c>
      <c r="AR40" s="79">
        <v>0.0</v>
      </c>
      <c r="AS40" s="79">
        <v>0.0</v>
      </c>
      <c r="AT40" s="79">
        <v>0.0</v>
      </c>
      <c r="AU40" s="79">
        <v>0.0</v>
      </c>
      <c r="AV40" s="79">
        <v>0.0</v>
      </c>
      <c r="AW40" s="79">
        <v>0.0</v>
      </c>
      <c r="AX40" s="79">
        <v>0.0</v>
      </c>
      <c r="AY40" s="79">
        <v>0.0</v>
      </c>
      <c r="AZ40" s="79">
        <v>0.0</v>
      </c>
      <c r="BA40" s="79">
        <v>0.0</v>
      </c>
      <c r="BB40" s="79">
        <v>0.0</v>
      </c>
      <c r="BC40" s="79">
        <v>0.0</v>
      </c>
      <c r="BD40" s="79">
        <v>0.0</v>
      </c>
      <c r="BE40" s="79">
        <v>0.0</v>
      </c>
      <c r="BF40" s="79">
        <v>0.0</v>
      </c>
      <c r="BG40" s="79">
        <v>0.0</v>
      </c>
      <c r="BH40" s="79">
        <v>0.0</v>
      </c>
      <c r="BI40" s="79">
        <v>0.0</v>
      </c>
      <c r="BJ40" s="79">
        <v>0.0</v>
      </c>
      <c r="BK40" s="79">
        <v>0.0</v>
      </c>
      <c r="BL40" s="79">
        <v>0.0</v>
      </c>
      <c r="BM40" s="79">
        <v>0.0</v>
      </c>
      <c r="BN40" s="79">
        <v>0.0</v>
      </c>
      <c r="BO40" s="79">
        <v>0.0</v>
      </c>
      <c r="BP40" s="79">
        <v>0.0</v>
      </c>
      <c r="BQ40" s="79">
        <v>0.0</v>
      </c>
      <c r="BR40" s="79">
        <v>0.0</v>
      </c>
      <c r="BS40" s="79">
        <v>0.0</v>
      </c>
      <c r="BT40" s="79">
        <v>0.0</v>
      </c>
      <c r="BU40" s="79">
        <v>0.0</v>
      </c>
      <c r="BV40" s="79">
        <v>0.0</v>
      </c>
      <c r="BW40" s="79">
        <v>0.0</v>
      </c>
      <c r="BX40" s="79">
        <v>0.0</v>
      </c>
      <c r="BY40" s="79">
        <v>0.0</v>
      </c>
      <c r="BZ40" s="79">
        <v>0.0</v>
      </c>
      <c r="CA40" s="65"/>
      <c r="CB40" s="80">
        <f>Setup!I$17*F40*AQ40</f>
        <v>0</v>
      </c>
      <c r="CC40" s="80">
        <f>Setup!J$17*G40*AR40</f>
        <v>0</v>
      </c>
      <c r="CD40" s="80">
        <f>Setup!K$17*H40*AS40</f>
        <v>0</v>
      </c>
      <c r="CE40" s="80">
        <f>Setup!L$17*I40*AT40</f>
        <v>0</v>
      </c>
      <c r="CF40" s="80">
        <f>Setup!M$17*J40*AU40</f>
        <v>0</v>
      </c>
      <c r="CG40" s="80">
        <f>Setup!N$17*K40*AV40</f>
        <v>0</v>
      </c>
      <c r="CH40" s="80">
        <f>Setup!O$17*L40*AW40</f>
        <v>0</v>
      </c>
      <c r="CI40" s="80">
        <f>Setup!P$17*M40*AX40</f>
        <v>0</v>
      </c>
      <c r="CJ40" s="80">
        <f>Setup!Q$17*N40*AY40</f>
        <v>0</v>
      </c>
      <c r="CK40" s="80">
        <f>Setup!R$17*O40*AZ40</f>
        <v>0</v>
      </c>
      <c r="CL40" s="80">
        <f>Setup!S$17*P40*BA40</f>
        <v>0</v>
      </c>
      <c r="CM40" s="80">
        <f>Setup!T$17*Q40*BB40</f>
        <v>0</v>
      </c>
      <c r="CN40" s="80">
        <f>Setup!U$17*R40*BC40</f>
        <v>0</v>
      </c>
      <c r="CO40" s="80">
        <f>Setup!V$17*S40*BD40</f>
        <v>0</v>
      </c>
      <c r="CP40" s="80">
        <f>Setup!W$17*T40*BE40</f>
        <v>0</v>
      </c>
      <c r="CQ40" s="80">
        <f>Setup!X$17*U40*BF40</f>
        <v>0</v>
      </c>
      <c r="CR40" s="80">
        <f>Setup!Y$17*V40*BG40</f>
        <v>0</v>
      </c>
      <c r="CS40" s="80">
        <f>Setup!Z$17*W40*BH40</f>
        <v>0</v>
      </c>
      <c r="CT40" s="80">
        <f>Setup!AA$17*X40*BI40</f>
        <v>0</v>
      </c>
      <c r="CU40" s="80">
        <f>Setup!AB$17*Y40*BJ40</f>
        <v>0</v>
      </c>
      <c r="CV40" s="80">
        <f>Setup!AC$17*Z40*BK40</f>
        <v>0</v>
      </c>
      <c r="CW40" s="80">
        <f>Setup!AD$17*AA40*BL40</f>
        <v>0</v>
      </c>
      <c r="CX40" s="80">
        <f>Setup!AE$17*AB40*BM40</f>
        <v>0</v>
      </c>
      <c r="CY40" s="80">
        <f>Setup!AF$17*AC40*BN40</f>
        <v>0</v>
      </c>
      <c r="CZ40" s="80">
        <f>Setup!AG$17*AD40*BO40</f>
        <v>0</v>
      </c>
      <c r="DA40" s="80">
        <f>Setup!AH$17*AE40*BP40</f>
        <v>0</v>
      </c>
      <c r="DB40" s="80">
        <f>Setup!AI$17*AF40*BQ40</f>
        <v>0</v>
      </c>
      <c r="DC40" s="80">
        <f>Setup!AJ$17*AG40*BR40</f>
        <v>0</v>
      </c>
      <c r="DD40" s="80">
        <f>Setup!AK$17*AH40*BS40</f>
        <v>0</v>
      </c>
      <c r="DE40" s="80">
        <f>Setup!AL$17*AI40*BT40</f>
        <v>0</v>
      </c>
      <c r="DF40" s="80">
        <f>Setup!AM$17*AJ40*BU40</f>
        <v>0</v>
      </c>
      <c r="DG40" s="80">
        <f>Setup!AN$17*AK40*BV40</f>
        <v>0</v>
      </c>
      <c r="DH40" s="80">
        <f>Setup!AO$17*AL40*BW40</f>
        <v>0</v>
      </c>
      <c r="DI40" s="80">
        <f>Setup!AP$17*AM40*BX40</f>
        <v>0</v>
      </c>
      <c r="DJ40" s="80">
        <f>Setup!AQ$17*AN40*BY40</f>
        <v>0</v>
      </c>
      <c r="DK40" s="80">
        <f>Setup!AR$17*AO40*BZ40</f>
        <v>0</v>
      </c>
    </row>
    <row r="41">
      <c r="B41" s="10" t="s">
        <v>167</v>
      </c>
      <c r="CB41" s="29">
        <f t="shared" ref="CB41:DK41" si="6">sum(CB8:CB40)</f>
        <v>52080</v>
      </c>
      <c r="CC41" s="29">
        <f t="shared" si="6"/>
        <v>49600</v>
      </c>
      <c r="CD41" s="29">
        <f t="shared" si="6"/>
        <v>57040</v>
      </c>
      <c r="CE41" s="29">
        <f t="shared" si="6"/>
        <v>52080</v>
      </c>
      <c r="CF41" s="29">
        <f t="shared" si="6"/>
        <v>58685</v>
      </c>
      <c r="CG41" s="29">
        <f t="shared" si="6"/>
        <v>62810</v>
      </c>
      <c r="CH41" s="29">
        <f t="shared" si="6"/>
        <v>64680</v>
      </c>
      <c r="CI41" s="29">
        <f t="shared" si="6"/>
        <v>70840</v>
      </c>
      <c r="CJ41" s="29">
        <f t="shared" si="6"/>
        <v>67760</v>
      </c>
      <c r="CK41" s="29">
        <f t="shared" si="6"/>
        <v>64680</v>
      </c>
      <c r="CL41" s="29">
        <f t="shared" si="6"/>
        <v>67760</v>
      </c>
      <c r="CM41" s="29">
        <f t="shared" si="6"/>
        <v>67760</v>
      </c>
      <c r="CN41" s="29">
        <f t="shared" si="6"/>
        <v>67760</v>
      </c>
      <c r="CO41" s="29">
        <f t="shared" si="6"/>
        <v>61600</v>
      </c>
      <c r="CP41" s="29">
        <f t="shared" si="6"/>
        <v>70840</v>
      </c>
      <c r="CQ41" s="29">
        <f t="shared" si="6"/>
        <v>61600</v>
      </c>
      <c r="CR41" s="29">
        <f t="shared" si="6"/>
        <v>70840</v>
      </c>
      <c r="CS41" s="29">
        <f t="shared" si="6"/>
        <v>67760</v>
      </c>
      <c r="CT41" s="29">
        <f t="shared" si="6"/>
        <v>64680</v>
      </c>
      <c r="CU41" s="29">
        <f t="shared" si="6"/>
        <v>70840</v>
      </c>
      <c r="CV41" s="29">
        <f t="shared" si="6"/>
        <v>64680</v>
      </c>
      <c r="CW41" s="29">
        <f t="shared" si="6"/>
        <v>67760</v>
      </c>
      <c r="CX41" s="29">
        <f t="shared" si="6"/>
        <v>67760</v>
      </c>
      <c r="CY41" s="29">
        <f t="shared" si="6"/>
        <v>64680</v>
      </c>
      <c r="CZ41" s="29">
        <f t="shared" si="6"/>
        <v>70840</v>
      </c>
      <c r="DA41" s="29">
        <f t="shared" si="6"/>
        <v>64680</v>
      </c>
      <c r="DB41" s="29">
        <f t="shared" si="6"/>
        <v>64680</v>
      </c>
      <c r="DC41" s="29">
        <f t="shared" si="6"/>
        <v>67760</v>
      </c>
      <c r="DD41" s="29">
        <f t="shared" si="6"/>
        <v>70840</v>
      </c>
      <c r="DE41" s="29">
        <f t="shared" si="6"/>
        <v>61600</v>
      </c>
      <c r="DF41" s="29">
        <f t="shared" si="6"/>
        <v>70840</v>
      </c>
      <c r="DG41" s="29">
        <f t="shared" si="6"/>
        <v>67760</v>
      </c>
      <c r="DH41" s="29">
        <f t="shared" si="6"/>
        <v>64680</v>
      </c>
      <c r="DI41" s="29">
        <f t="shared" si="6"/>
        <v>70840</v>
      </c>
      <c r="DJ41" s="29">
        <f t="shared" si="6"/>
        <v>64680</v>
      </c>
      <c r="DK41" s="29">
        <f t="shared" si="6"/>
        <v>67760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/>
  </sheetViews>
  <sheetFormatPr customHeight="1" defaultColWidth="12.63" defaultRowHeight="15.75"/>
  <cols>
    <col customWidth="1" min="1" max="1" width="0.38"/>
    <col customWidth="1" min="2" max="2" width="19.63"/>
    <col customWidth="1" min="4" max="4" width="19.75"/>
    <col customWidth="1" min="5" max="5" width="22.75"/>
  </cols>
  <sheetData>
    <row r="1" ht="5.25" customHeight="1">
      <c r="B1" s="10"/>
    </row>
    <row r="2">
      <c r="B2" s="10" t="s">
        <v>168</v>
      </c>
    </row>
    <row r="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</row>
    <row r="4" ht="6.0" customHeight="1"/>
    <row r="5">
      <c r="B5" s="11"/>
      <c r="C5" s="11"/>
      <c r="D5" s="11"/>
      <c r="E5" s="11"/>
      <c r="F5" s="11"/>
      <c r="G5" s="81"/>
      <c r="H5" s="12"/>
      <c r="I5" s="82" t="str">
        <f>Setup!I18</f>
        <v>Jan'22</v>
      </c>
      <c r="J5" s="82" t="str">
        <f>Setup!J18</f>
        <v>Feb'22</v>
      </c>
      <c r="K5" s="82" t="str">
        <f>Setup!K18</f>
        <v>Mar'22</v>
      </c>
      <c r="L5" s="82" t="str">
        <f>Setup!L18</f>
        <v>Apr'22</v>
      </c>
      <c r="M5" s="82" t="str">
        <f>Setup!M18</f>
        <v>May'22</v>
      </c>
      <c r="N5" s="82" t="str">
        <f>Setup!N18</f>
        <v>Jun'22</v>
      </c>
      <c r="O5" s="82" t="str">
        <f>Setup!O18</f>
        <v>Jul'22</v>
      </c>
      <c r="P5" s="82" t="str">
        <f>Setup!P18</f>
        <v>Aug'22</v>
      </c>
      <c r="Q5" s="82" t="str">
        <f>Setup!Q18</f>
        <v>Sep'22</v>
      </c>
      <c r="R5" s="82" t="str">
        <f>Setup!R18</f>
        <v>Oct'22</v>
      </c>
      <c r="S5" s="82" t="str">
        <f>Setup!S18</f>
        <v>Nov'22</v>
      </c>
      <c r="T5" s="82" t="str">
        <f>Setup!T18</f>
        <v>Dec'22</v>
      </c>
      <c r="U5" s="82" t="str">
        <f>Setup!U18</f>
        <v>Jan'23</v>
      </c>
      <c r="V5" s="82" t="str">
        <f>Setup!V18</f>
        <v>Feb'23</v>
      </c>
      <c r="W5" s="82" t="str">
        <f>Setup!W18</f>
        <v>Mar'23</v>
      </c>
      <c r="X5" s="82" t="str">
        <f>Setup!X18</f>
        <v>Apr'23</v>
      </c>
      <c r="Y5" s="82" t="str">
        <f>Setup!Y18</f>
        <v>May'23</v>
      </c>
      <c r="Z5" s="82" t="str">
        <f>Setup!Z18</f>
        <v>Jun'23</v>
      </c>
      <c r="AA5" s="82" t="str">
        <f>Setup!AA18</f>
        <v>Jul'23</v>
      </c>
      <c r="AB5" s="82" t="str">
        <f>Setup!AB18</f>
        <v>Aug'23</v>
      </c>
      <c r="AC5" s="82" t="str">
        <f>Setup!AC18</f>
        <v>Sep'23</v>
      </c>
      <c r="AD5" s="82" t="str">
        <f>Setup!AD18</f>
        <v>Oct'23</v>
      </c>
      <c r="AE5" s="82" t="str">
        <f>Setup!AE18</f>
        <v>Nov'23</v>
      </c>
      <c r="AF5" s="82" t="str">
        <f>Setup!AF18</f>
        <v>Dec'23</v>
      </c>
      <c r="AG5" s="82" t="str">
        <f>Setup!AG18</f>
        <v>Jan'24</v>
      </c>
      <c r="AH5" s="82" t="str">
        <f>Setup!AH18</f>
        <v>Feb'24</v>
      </c>
      <c r="AI5" s="82" t="str">
        <f>Setup!AI18</f>
        <v>Mar'24</v>
      </c>
      <c r="AJ5" s="82" t="str">
        <f>Setup!AJ18</f>
        <v>Apr'24</v>
      </c>
      <c r="AK5" s="82" t="str">
        <f>Setup!AK18</f>
        <v>May'24</v>
      </c>
      <c r="AL5" s="82" t="str">
        <f>Setup!AL18</f>
        <v>Jun'24</v>
      </c>
      <c r="AM5" s="82" t="str">
        <f>Setup!AM18</f>
        <v>Jul'24</v>
      </c>
      <c r="AN5" s="82" t="str">
        <f>Setup!AN18</f>
        <v>Aug'24</v>
      </c>
      <c r="AO5" s="82" t="str">
        <f>Setup!AO18</f>
        <v>Sep'24</v>
      </c>
      <c r="AP5" s="82" t="str">
        <f>Setup!AP18</f>
        <v>Oct'24</v>
      </c>
      <c r="AQ5" s="82" t="str">
        <f>Setup!AQ18</f>
        <v>Nov'24</v>
      </c>
      <c r="AR5" s="82" t="str">
        <f>Setup!AR18</f>
        <v>Dec'24</v>
      </c>
    </row>
    <row r="6">
      <c r="B6" s="10" t="s">
        <v>69</v>
      </c>
      <c r="C6" s="10"/>
      <c r="D6" s="10"/>
      <c r="E6" s="10"/>
      <c r="F6" s="10"/>
      <c r="G6" s="13"/>
      <c r="I6" s="29">
        <f>sumifs($H9:$H189,$C9:$C189,"&gt;="&amp;Setup!I12,$C9:$C189,"&lt;"&amp;Setup!I13)</f>
        <v>48260</v>
      </c>
      <c r="J6" s="29">
        <f>sumifs($H9:$H189,$C9:$C189,"&gt;="&amp;Setup!J12,$C9:$C189,"&lt;"&amp;Setup!J13)</f>
        <v>45830</v>
      </c>
      <c r="K6" s="29">
        <f>sumifs($H9:$H189,$C9:$C189,"&gt;="&amp;Setup!K12,$C9:$C189,"&lt;"&amp;Setup!K13)</f>
        <v>49180</v>
      </c>
      <c r="L6" s="29">
        <f>sumifs($H9:$H189,$C9:$C189,"&gt;="&amp;Setup!L12,$C9:$C189,"&lt;"&amp;Setup!L13)</f>
        <v>34190</v>
      </c>
      <c r="M6" s="29">
        <f>sumifs($H9:$H189,$C9:$C189,"&gt;="&amp;Setup!M12,$C9:$C189,"&lt;"&amp;Setup!M13)</f>
        <v>0</v>
      </c>
      <c r="N6" s="29">
        <f>sumifs($H9:$H189,$C9:$C189,"&gt;="&amp;Setup!N12,$C9:$C189,"&lt;"&amp;Setup!N13)</f>
        <v>0</v>
      </c>
      <c r="O6" s="29">
        <f>sumifs($H9:$H189,$C9:$C189,"&gt;="&amp;Setup!O12,$C9:$C189,"&lt;"&amp;Setup!O13)</f>
        <v>0</v>
      </c>
      <c r="P6" s="29">
        <f>sumifs($H9:$H189,$C9:$C189,"&gt;="&amp;Setup!P12,$C9:$C189,"&lt;"&amp;Setup!P13)</f>
        <v>0</v>
      </c>
      <c r="Q6" s="29">
        <f>sumifs($H9:$H189,$C9:$C189,"&gt;="&amp;Setup!Q12,$C9:$C189,"&lt;"&amp;Setup!Q13)</f>
        <v>0</v>
      </c>
      <c r="R6" s="29">
        <f>sumifs($H9:$H189,$C9:$C189,"&gt;="&amp;Setup!R12,$C9:$C189,"&lt;"&amp;Setup!R13)</f>
        <v>0</v>
      </c>
      <c r="S6" s="29">
        <f>sumifs($H9:$H189,$C9:$C189,"&gt;="&amp;Setup!S12,$C9:$C189,"&lt;"&amp;Setup!S13)</f>
        <v>0</v>
      </c>
      <c r="T6" s="29">
        <f>sumifs($H9:$H189,$C9:$C189,"&gt;="&amp;Setup!T12,$C9:$C189,"&lt;"&amp;Setup!T13)</f>
        <v>0</v>
      </c>
      <c r="U6" s="29">
        <f>sumifs($H9:$H189,$C9:$C189,"&gt;="&amp;Setup!U12,$C9:$C189,"&lt;"&amp;Setup!U13)</f>
        <v>0</v>
      </c>
      <c r="V6" s="29">
        <f>sumifs($H9:$H189,$C9:$C189,"&gt;="&amp;Setup!V12,$C9:$C189,"&lt;"&amp;Setup!V13)</f>
        <v>0</v>
      </c>
      <c r="W6" s="29">
        <f>sumifs($H9:$H189,$C9:$C189,"&gt;="&amp;Setup!W12,$C9:$C189,"&lt;"&amp;Setup!W13)</f>
        <v>0</v>
      </c>
      <c r="X6" s="29">
        <f>sumifs($H9:$H189,$C9:$C189,"&gt;="&amp;Setup!X12,$C9:$C189,"&lt;"&amp;Setup!X13)</f>
        <v>0</v>
      </c>
      <c r="Y6" s="29">
        <f>sumifs($H9:$H189,$C9:$C189,"&gt;="&amp;Setup!Y12,$C9:$C189,"&lt;"&amp;Setup!Y13)</f>
        <v>0</v>
      </c>
      <c r="Z6" s="29">
        <f>sumifs($H9:$H189,$C9:$C189,"&gt;="&amp;Setup!Z12,$C9:$C189,"&lt;"&amp;Setup!Z13)</f>
        <v>0</v>
      </c>
      <c r="AA6" s="29">
        <f>sumifs($H9:$H189,$C9:$C189,"&gt;="&amp;Setup!AA12,$C9:$C189,"&lt;"&amp;Setup!AA13)</f>
        <v>0</v>
      </c>
      <c r="AB6" s="29">
        <f>sumifs($H9:$H189,$C9:$C189,"&gt;="&amp;Setup!AB12,$C9:$C189,"&lt;"&amp;Setup!AB13)</f>
        <v>0</v>
      </c>
      <c r="AC6" s="29">
        <f>sumifs($H9:$H189,$C9:$C189,"&gt;="&amp;Setup!AC12,$C9:$C189,"&lt;"&amp;Setup!AC13)</f>
        <v>0</v>
      </c>
      <c r="AD6" s="29">
        <f>sumifs($H9:$H189,$C9:$C189,"&gt;="&amp;Setup!AD12,$C9:$C189,"&lt;"&amp;Setup!AD13)</f>
        <v>0</v>
      </c>
      <c r="AE6" s="29">
        <f>sumifs($H9:$H189,$C9:$C189,"&gt;="&amp;Setup!AE12,$C9:$C189,"&lt;"&amp;Setup!AE13)</f>
        <v>0</v>
      </c>
      <c r="AF6" s="29">
        <f>sumifs($H9:$H189,$C9:$C189,"&gt;="&amp;Setup!AF12,$C9:$C189,"&lt;"&amp;Setup!AF13)</f>
        <v>0</v>
      </c>
      <c r="AG6" s="29">
        <f>sumifs($H9:$H189,$C9:$C189,"&gt;="&amp;Setup!AG12,$C9:$C189,"&lt;"&amp;Setup!AG13)</f>
        <v>0</v>
      </c>
      <c r="AH6" s="29">
        <f>sumifs($H9:$H189,$C9:$C189,"&gt;="&amp;Setup!AH12,$C9:$C189,"&lt;"&amp;Setup!AH13)</f>
        <v>0</v>
      </c>
      <c r="AI6" s="29">
        <f>sumifs($H9:$H189,$C9:$C189,"&gt;="&amp;Setup!AI12,$C9:$C189,"&lt;"&amp;Setup!AI13)</f>
        <v>0</v>
      </c>
      <c r="AJ6" s="29">
        <f>sumifs($H9:$H189,$C9:$C189,"&gt;="&amp;Setup!AJ12,$C9:$C189,"&lt;"&amp;Setup!AJ13)</f>
        <v>0</v>
      </c>
      <c r="AK6" s="29">
        <f>sumifs($H9:$H189,$C9:$C189,"&gt;="&amp;Setup!AK12,$C9:$C189,"&lt;"&amp;Setup!AK13)</f>
        <v>0</v>
      </c>
      <c r="AL6" s="29">
        <f>sumifs($H9:$H189,$C9:$C189,"&gt;="&amp;Setup!AL12,$C9:$C189,"&lt;"&amp;Setup!AL13)</f>
        <v>0</v>
      </c>
      <c r="AM6" s="29">
        <f>sumifs($H9:$H189,$C9:$C189,"&gt;="&amp;Setup!AM12,$C9:$C189,"&lt;"&amp;Setup!AM13)</f>
        <v>0</v>
      </c>
      <c r="AN6" s="29">
        <f>sumifs($H9:$H189,$C9:$C189,"&gt;="&amp;Setup!AN12,$C9:$C189,"&lt;"&amp;Setup!AN13)</f>
        <v>0</v>
      </c>
      <c r="AO6" s="29">
        <f>sumifs($H9:$H189,$C9:$C189,"&gt;="&amp;Setup!AO12,$C9:$C189,"&lt;"&amp;Setup!AO13)</f>
        <v>0</v>
      </c>
      <c r="AP6" s="29">
        <f>sumifs($H9:$H189,$C9:$C189,"&gt;="&amp;Setup!AP12,$C9:$C189,"&lt;"&amp;Setup!AP13)</f>
        <v>0</v>
      </c>
      <c r="AQ6" s="29">
        <f>sumifs($H9:$H189,$C9:$C189,"&gt;="&amp;Setup!AQ12,$C9:$C189,"&lt;"&amp;Setup!AQ13)</f>
        <v>0</v>
      </c>
      <c r="AR6" s="29">
        <f>sumifs($H9:$H189,$C9:$C189,"&gt;="&amp;Setup!AR12,$C9:$C189,"&lt;"&amp;Setup!AR13)</f>
        <v>0</v>
      </c>
    </row>
    <row r="7">
      <c r="B7" s="10"/>
      <c r="C7" s="10"/>
      <c r="D7" s="10"/>
      <c r="E7" s="10"/>
      <c r="F7" s="10"/>
      <c r="G7" s="13"/>
      <c r="AP7" s="10"/>
      <c r="AQ7" s="10"/>
    </row>
    <row r="8">
      <c r="B8" s="45" t="s">
        <v>169</v>
      </c>
      <c r="C8" s="46" t="s">
        <v>170</v>
      </c>
      <c r="D8" s="46" t="s">
        <v>171</v>
      </c>
      <c r="E8" s="46" t="s">
        <v>172</v>
      </c>
      <c r="F8" s="46" t="s">
        <v>173</v>
      </c>
      <c r="G8" s="83" t="s">
        <v>174</v>
      </c>
      <c r="H8" s="84" t="s">
        <v>175</v>
      </c>
      <c r="AP8" s="10"/>
      <c r="AQ8" s="10"/>
    </row>
    <row r="9">
      <c r="B9" s="63" t="s">
        <v>152</v>
      </c>
      <c r="C9" s="85">
        <v>44562.0</v>
      </c>
      <c r="D9" s="63" t="s">
        <v>176</v>
      </c>
      <c r="E9" s="63" t="s">
        <v>177</v>
      </c>
      <c r="F9" s="63">
        <v>10.0</v>
      </c>
      <c r="G9" s="63">
        <v>1000.0</v>
      </c>
      <c r="H9" s="69">
        <f t="shared" ref="H9:H189" si="1">F9*G9</f>
        <v>10000</v>
      </c>
    </row>
    <row r="10">
      <c r="B10" s="63" t="s">
        <v>148</v>
      </c>
      <c r="C10" s="85">
        <v>44562.0</v>
      </c>
      <c r="D10" s="63" t="s">
        <v>178</v>
      </c>
      <c r="E10" s="63" t="s">
        <v>179</v>
      </c>
      <c r="F10" s="63">
        <v>20.0</v>
      </c>
      <c r="G10" s="63">
        <v>650.0</v>
      </c>
      <c r="H10" s="69">
        <f t="shared" si="1"/>
        <v>13000</v>
      </c>
    </row>
    <row r="11">
      <c r="B11" s="63" t="s">
        <v>154</v>
      </c>
      <c r="C11" s="85">
        <v>44562.0</v>
      </c>
      <c r="D11" s="63" t="s">
        <v>180</v>
      </c>
      <c r="E11" s="63" t="s">
        <v>181</v>
      </c>
      <c r="F11" s="63">
        <v>17.0</v>
      </c>
      <c r="G11" s="63">
        <v>780.0</v>
      </c>
      <c r="H11" s="69">
        <f t="shared" si="1"/>
        <v>13260</v>
      </c>
    </row>
    <row r="12">
      <c r="B12" s="63" t="s">
        <v>156</v>
      </c>
      <c r="C12" s="85">
        <v>44562.0</v>
      </c>
      <c r="D12" s="63" t="s">
        <v>182</v>
      </c>
      <c r="E12" s="63" t="s">
        <v>183</v>
      </c>
      <c r="F12" s="63">
        <v>15.0</v>
      </c>
      <c r="G12" s="63">
        <v>800.0</v>
      </c>
      <c r="H12" s="69">
        <f t="shared" si="1"/>
        <v>12000</v>
      </c>
    </row>
    <row r="13">
      <c r="B13" s="63" t="s">
        <v>158</v>
      </c>
      <c r="C13" s="85">
        <v>44562.0</v>
      </c>
      <c r="D13" s="63" t="s">
        <v>184</v>
      </c>
      <c r="E13" s="63" t="s">
        <v>185</v>
      </c>
      <c r="F13" s="64"/>
      <c r="G13" s="64"/>
      <c r="H13" s="69">
        <f t="shared" si="1"/>
        <v>0</v>
      </c>
    </row>
    <row r="14">
      <c r="B14" s="63" t="s">
        <v>152</v>
      </c>
      <c r="C14" s="85">
        <v>44593.0</v>
      </c>
      <c r="D14" s="63" t="s">
        <v>176</v>
      </c>
      <c r="E14" s="63" t="s">
        <v>177</v>
      </c>
      <c r="F14" s="63">
        <v>13.0</v>
      </c>
      <c r="G14" s="63">
        <v>890.0</v>
      </c>
      <c r="H14" s="69">
        <f t="shared" si="1"/>
        <v>11570</v>
      </c>
    </row>
    <row r="15">
      <c r="B15" s="63" t="s">
        <v>148</v>
      </c>
      <c r="C15" s="85">
        <v>44593.0</v>
      </c>
      <c r="D15" s="63" t="s">
        <v>178</v>
      </c>
      <c r="E15" s="63" t="s">
        <v>179</v>
      </c>
      <c r="F15" s="63">
        <v>20.0</v>
      </c>
      <c r="G15" s="63">
        <v>650.0</v>
      </c>
      <c r="H15" s="69">
        <f t="shared" si="1"/>
        <v>13000</v>
      </c>
    </row>
    <row r="16">
      <c r="B16" s="63" t="s">
        <v>154</v>
      </c>
      <c r="C16" s="85">
        <v>44593.0</v>
      </c>
      <c r="D16" s="63" t="s">
        <v>180</v>
      </c>
      <c r="E16" s="63" t="s">
        <v>181</v>
      </c>
      <c r="F16" s="63">
        <v>17.0</v>
      </c>
      <c r="G16" s="63">
        <v>780.0</v>
      </c>
      <c r="H16" s="69">
        <f t="shared" si="1"/>
        <v>13260</v>
      </c>
    </row>
    <row r="17">
      <c r="B17" s="63" t="s">
        <v>156</v>
      </c>
      <c r="C17" s="85">
        <v>44593.0</v>
      </c>
      <c r="D17" s="63" t="s">
        <v>182</v>
      </c>
      <c r="E17" s="63" t="s">
        <v>183</v>
      </c>
      <c r="F17" s="63">
        <v>10.0</v>
      </c>
      <c r="G17" s="63">
        <v>800.0</v>
      </c>
      <c r="H17" s="69">
        <f t="shared" si="1"/>
        <v>8000</v>
      </c>
    </row>
    <row r="18">
      <c r="B18" s="63" t="s">
        <v>158</v>
      </c>
      <c r="C18" s="85">
        <v>44593.0</v>
      </c>
      <c r="D18" s="63" t="s">
        <v>184</v>
      </c>
      <c r="E18" s="63" t="s">
        <v>185</v>
      </c>
      <c r="F18" s="64"/>
      <c r="G18" s="64"/>
      <c r="H18" s="69">
        <f t="shared" si="1"/>
        <v>0</v>
      </c>
    </row>
    <row r="19">
      <c r="B19" s="63" t="s">
        <v>152</v>
      </c>
      <c r="C19" s="85">
        <v>44621.0</v>
      </c>
      <c r="D19" s="63" t="s">
        <v>176</v>
      </c>
      <c r="E19" s="63" t="s">
        <v>177</v>
      </c>
      <c r="F19" s="63">
        <v>13.0</v>
      </c>
      <c r="G19" s="63">
        <v>890.0</v>
      </c>
      <c r="H19" s="69">
        <f t="shared" si="1"/>
        <v>11570</v>
      </c>
    </row>
    <row r="20">
      <c r="B20" s="63" t="s">
        <v>148</v>
      </c>
      <c r="C20" s="85">
        <v>44621.0</v>
      </c>
      <c r="D20" s="63" t="s">
        <v>178</v>
      </c>
      <c r="E20" s="63" t="s">
        <v>179</v>
      </c>
      <c r="F20" s="63">
        <v>15.0</v>
      </c>
      <c r="G20" s="63">
        <v>650.0</v>
      </c>
      <c r="H20" s="69">
        <f t="shared" si="1"/>
        <v>9750</v>
      </c>
    </row>
    <row r="21">
      <c r="B21" s="63" t="s">
        <v>154</v>
      </c>
      <c r="C21" s="85">
        <v>44621.0</v>
      </c>
      <c r="D21" s="63" t="s">
        <v>180</v>
      </c>
      <c r="E21" s="63" t="s">
        <v>181</v>
      </c>
      <c r="F21" s="63">
        <v>17.0</v>
      </c>
      <c r="G21" s="63">
        <v>780.0</v>
      </c>
      <c r="H21" s="69">
        <f t="shared" si="1"/>
        <v>13260</v>
      </c>
    </row>
    <row r="22">
      <c r="B22" s="63" t="s">
        <v>156</v>
      </c>
      <c r="C22" s="85">
        <v>44621.0</v>
      </c>
      <c r="D22" s="63" t="s">
        <v>182</v>
      </c>
      <c r="E22" s="63" t="s">
        <v>183</v>
      </c>
      <c r="F22" s="63">
        <v>15.0</v>
      </c>
      <c r="G22" s="63">
        <v>800.0</v>
      </c>
      <c r="H22" s="69">
        <f t="shared" si="1"/>
        <v>12000</v>
      </c>
    </row>
    <row r="23">
      <c r="B23" s="63" t="s">
        <v>158</v>
      </c>
      <c r="C23" s="85">
        <v>44621.0</v>
      </c>
      <c r="D23" s="63" t="s">
        <v>184</v>
      </c>
      <c r="E23" s="63" t="s">
        <v>185</v>
      </c>
      <c r="F23" s="63">
        <v>4.0</v>
      </c>
      <c r="G23" s="63">
        <v>650.0</v>
      </c>
      <c r="H23" s="69">
        <f t="shared" si="1"/>
        <v>2600</v>
      </c>
    </row>
    <row r="24">
      <c r="B24" s="63" t="s">
        <v>152</v>
      </c>
      <c r="C24" s="85">
        <v>44652.0</v>
      </c>
      <c r="D24" s="63" t="s">
        <v>176</v>
      </c>
      <c r="E24" s="63" t="s">
        <v>177</v>
      </c>
      <c r="F24" s="63">
        <v>7.0</v>
      </c>
      <c r="G24" s="63">
        <v>890.0</v>
      </c>
      <c r="H24" s="69">
        <f t="shared" si="1"/>
        <v>6230</v>
      </c>
    </row>
    <row r="25">
      <c r="B25" s="63" t="s">
        <v>148</v>
      </c>
      <c r="C25" s="85">
        <v>44652.0</v>
      </c>
      <c r="D25" s="63" t="s">
        <v>178</v>
      </c>
      <c r="E25" s="63" t="s">
        <v>179</v>
      </c>
      <c r="F25" s="63">
        <v>10.0</v>
      </c>
      <c r="G25" s="63">
        <v>650.0</v>
      </c>
      <c r="H25" s="69">
        <f t="shared" si="1"/>
        <v>6500</v>
      </c>
    </row>
    <row r="26">
      <c r="B26" s="63" t="s">
        <v>154</v>
      </c>
      <c r="C26" s="85">
        <v>44652.0</v>
      </c>
      <c r="D26" s="63" t="s">
        <v>180</v>
      </c>
      <c r="E26" s="63" t="s">
        <v>181</v>
      </c>
      <c r="F26" s="63">
        <v>12.0</v>
      </c>
      <c r="G26" s="63">
        <v>780.0</v>
      </c>
      <c r="H26" s="69">
        <f t="shared" si="1"/>
        <v>9360</v>
      </c>
    </row>
    <row r="27">
      <c r="B27" s="63" t="s">
        <v>156</v>
      </c>
      <c r="C27" s="85">
        <v>44652.0</v>
      </c>
      <c r="D27" s="63" t="s">
        <v>182</v>
      </c>
      <c r="E27" s="63" t="s">
        <v>183</v>
      </c>
      <c r="F27" s="63">
        <v>7.0</v>
      </c>
      <c r="G27" s="63">
        <v>800.0</v>
      </c>
      <c r="H27" s="69">
        <f t="shared" si="1"/>
        <v>5600</v>
      </c>
    </row>
    <row r="28">
      <c r="B28" s="63" t="s">
        <v>158</v>
      </c>
      <c r="C28" s="85">
        <v>44652.0</v>
      </c>
      <c r="D28" s="63" t="s">
        <v>184</v>
      </c>
      <c r="E28" s="63" t="s">
        <v>185</v>
      </c>
      <c r="F28" s="63">
        <v>10.0</v>
      </c>
      <c r="G28" s="63">
        <v>650.0</v>
      </c>
      <c r="H28" s="69">
        <f t="shared" si="1"/>
        <v>6500</v>
      </c>
    </row>
    <row r="29">
      <c r="B29" s="64"/>
      <c r="C29" s="64"/>
      <c r="D29" s="64"/>
      <c r="E29" s="64"/>
      <c r="F29" s="64"/>
      <c r="G29" s="64"/>
      <c r="H29" s="69">
        <f t="shared" si="1"/>
        <v>0</v>
      </c>
    </row>
    <row r="30">
      <c r="B30" s="64"/>
      <c r="C30" s="64"/>
      <c r="D30" s="64"/>
      <c r="E30" s="64"/>
      <c r="F30" s="64"/>
      <c r="G30" s="64"/>
      <c r="H30" s="69">
        <f t="shared" si="1"/>
        <v>0</v>
      </c>
    </row>
    <row r="31">
      <c r="B31" s="64"/>
      <c r="C31" s="64"/>
      <c r="D31" s="64"/>
      <c r="E31" s="64"/>
      <c r="F31" s="64"/>
      <c r="G31" s="64"/>
      <c r="H31" s="69">
        <f t="shared" si="1"/>
        <v>0</v>
      </c>
    </row>
    <row r="32">
      <c r="B32" s="64"/>
      <c r="C32" s="64"/>
      <c r="D32" s="64"/>
      <c r="E32" s="64"/>
      <c r="F32" s="64"/>
      <c r="G32" s="64"/>
      <c r="H32" s="69">
        <f t="shared" si="1"/>
        <v>0</v>
      </c>
    </row>
    <row r="33">
      <c r="B33" s="64"/>
      <c r="C33" s="64"/>
      <c r="D33" s="64"/>
      <c r="E33" s="64"/>
      <c r="F33" s="64"/>
      <c r="G33" s="64"/>
      <c r="H33" s="69">
        <f t="shared" si="1"/>
        <v>0</v>
      </c>
    </row>
    <row r="34">
      <c r="B34" s="64"/>
      <c r="C34" s="64"/>
      <c r="D34" s="64"/>
      <c r="E34" s="64"/>
      <c r="F34" s="64"/>
      <c r="G34" s="64"/>
      <c r="H34" s="69">
        <f t="shared" si="1"/>
        <v>0</v>
      </c>
    </row>
    <row r="35">
      <c r="B35" s="64"/>
      <c r="C35" s="64"/>
      <c r="D35" s="64"/>
      <c r="E35" s="64"/>
      <c r="F35" s="64"/>
      <c r="G35" s="64"/>
      <c r="H35" s="69">
        <f t="shared" si="1"/>
        <v>0</v>
      </c>
    </row>
    <row r="36">
      <c r="B36" s="64"/>
      <c r="C36" s="64"/>
      <c r="D36" s="64"/>
      <c r="E36" s="64"/>
      <c r="F36" s="64"/>
      <c r="G36" s="64"/>
      <c r="H36" s="69">
        <f t="shared" si="1"/>
        <v>0</v>
      </c>
    </row>
    <row r="37">
      <c r="B37" s="64"/>
      <c r="C37" s="64"/>
      <c r="D37" s="64"/>
      <c r="E37" s="64"/>
      <c r="F37" s="64"/>
      <c r="G37" s="64"/>
      <c r="H37" s="69">
        <f t="shared" si="1"/>
        <v>0</v>
      </c>
    </row>
    <row r="38">
      <c r="B38" s="64"/>
      <c r="C38" s="64"/>
      <c r="D38" s="64"/>
      <c r="E38" s="64"/>
      <c r="F38" s="64"/>
      <c r="G38" s="64"/>
      <c r="H38" s="69">
        <f t="shared" si="1"/>
        <v>0</v>
      </c>
    </row>
    <row r="39">
      <c r="B39" s="64"/>
      <c r="C39" s="64"/>
      <c r="D39" s="64"/>
      <c r="E39" s="64"/>
      <c r="F39" s="64"/>
      <c r="G39" s="64"/>
      <c r="H39" s="69">
        <f t="shared" si="1"/>
        <v>0</v>
      </c>
    </row>
    <row r="40">
      <c r="B40" s="64"/>
      <c r="C40" s="64"/>
      <c r="D40" s="64"/>
      <c r="E40" s="64"/>
      <c r="F40" s="64"/>
      <c r="G40" s="64"/>
      <c r="H40" s="69">
        <f t="shared" si="1"/>
        <v>0</v>
      </c>
    </row>
    <row r="41">
      <c r="B41" s="64"/>
      <c r="C41" s="64"/>
      <c r="D41" s="64"/>
      <c r="E41" s="64"/>
      <c r="F41" s="64"/>
      <c r="G41" s="64"/>
      <c r="H41" s="69">
        <f t="shared" si="1"/>
        <v>0</v>
      </c>
    </row>
    <row r="42">
      <c r="B42" s="64"/>
      <c r="C42" s="64"/>
      <c r="D42" s="64"/>
      <c r="E42" s="64"/>
      <c r="F42" s="64"/>
      <c r="G42" s="64"/>
      <c r="H42" s="69">
        <f t="shared" si="1"/>
        <v>0</v>
      </c>
    </row>
    <row r="43">
      <c r="B43" s="64"/>
      <c r="C43" s="64"/>
      <c r="D43" s="64"/>
      <c r="E43" s="64"/>
      <c r="F43" s="64"/>
      <c r="G43" s="64"/>
      <c r="H43" s="69">
        <f t="shared" si="1"/>
        <v>0</v>
      </c>
    </row>
    <row r="44">
      <c r="B44" s="64"/>
      <c r="C44" s="64"/>
      <c r="D44" s="64"/>
      <c r="E44" s="64"/>
      <c r="F44" s="64"/>
      <c r="G44" s="64"/>
      <c r="H44" s="69">
        <f t="shared" si="1"/>
        <v>0</v>
      </c>
    </row>
    <row r="45">
      <c r="B45" s="64"/>
      <c r="C45" s="64"/>
      <c r="D45" s="64"/>
      <c r="E45" s="64"/>
      <c r="F45" s="64"/>
      <c r="G45" s="64"/>
      <c r="H45" s="69">
        <f t="shared" si="1"/>
        <v>0</v>
      </c>
    </row>
    <row r="46">
      <c r="B46" s="64"/>
      <c r="C46" s="64"/>
      <c r="D46" s="64"/>
      <c r="E46" s="64"/>
      <c r="F46" s="64"/>
      <c r="G46" s="64"/>
      <c r="H46" s="69">
        <f t="shared" si="1"/>
        <v>0</v>
      </c>
    </row>
    <row r="47">
      <c r="B47" s="64"/>
      <c r="C47" s="64"/>
      <c r="D47" s="64"/>
      <c r="E47" s="64"/>
      <c r="F47" s="64"/>
      <c r="G47" s="64"/>
      <c r="H47" s="69">
        <f t="shared" si="1"/>
        <v>0</v>
      </c>
    </row>
    <row r="48">
      <c r="B48" s="64"/>
      <c r="C48" s="64"/>
      <c r="D48" s="64"/>
      <c r="E48" s="64"/>
      <c r="F48" s="64"/>
      <c r="G48" s="64"/>
      <c r="H48" s="69">
        <f t="shared" si="1"/>
        <v>0</v>
      </c>
    </row>
    <row r="49">
      <c r="B49" s="64"/>
      <c r="C49" s="64"/>
      <c r="D49" s="64"/>
      <c r="E49" s="64"/>
      <c r="F49" s="64"/>
      <c r="G49" s="64"/>
      <c r="H49" s="69">
        <f t="shared" si="1"/>
        <v>0</v>
      </c>
    </row>
    <row r="50">
      <c r="B50" s="64"/>
      <c r="C50" s="64"/>
      <c r="D50" s="64"/>
      <c r="E50" s="64"/>
      <c r="F50" s="64"/>
      <c r="G50" s="64"/>
      <c r="H50" s="69">
        <f t="shared" si="1"/>
        <v>0</v>
      </c>
    </row>
    <row r="51">
      <c r="B51" s="64"/>
      <c r="C51" s="64"/>
      <c r="D51" s="64"/>
      <c r="E51" s="64"/>
      <c r="F51" s="64"/>
      <c r="G51" s="64"/>
      <c r="H51" s="69">
        <f t="shared" si="1"/>
        <v>0</v>
      </c>
    </row>
    <row r="52">
      <c r="B52" s="64"/>
      <c r="C52" s="64"/>
      <c r="D52" s="64"/>
      <c r="E52" s="64"/>
      <c r="F52" s="64"/>
      <c r="G52" s="64"/>
      <c r="H52" s="69">
        <f t="shared" si="1"/>
        <v>0</v>
      </c>
    </row>
    <row r="53">
      <c r="B53" s="64"/>
      <c r="C53" s="64"/>
      <c r="D53" s="64"/>
      <c r="E53" s="64"/>
      <c r="F53" s="64"/>
      <c r="G53" s="64"/>
      <c r="H53" s="69">
        <f t="shared" si="1"/>
        <v>0</v>
      </c>
    </row>
    <row r="54">
      <c r="B54" s="64"/>
      <c r="C54" s="64"/>
      <c r="D54" s="64"/>
      <c r="E54" s="64"/>
      <c r="F54" s="64"/>
      <c r="G54" s="64"/>
      <c r="H54" s="69">
        <f t="shared" si="1"/>
        <v>0</v>
      </c>
    </row>
    <row r="55">
      <c r="B55" s="64"/>
      <c r="C55" s="64"/>
      <c r="D55" s="64"/>
      <c r="E55" s="64"/>
      <c r="F55" s="64"/>
      <c r="G55" s="64"/>
      <c r="H55" s="69">
        <f t="shared" si="1"/>
        <v>0</v>
      </c>
    </row>
    <row r="56">
      <c r="B56" s="64"/>
      <c r="C56" s="64"/>
      <c r="D56" s="64"/>
      <c r="E56" s="64"/>
      <c r="F56" s="64"/>
      <c r="G56" s="64"/>
      <c r="H56" s="69">
        <f t="shared" si="1"/>
        <v>0</v>
      </c>
    </row>
    <row r="57">
      <c r="B57" s="64"/>
      <c r="C57" s="64"/>
      <c r="D57" s="64"/>
      <c r="E57" s="64"/>
      <c r="F57" s="64"/>
      <c r="G57" s="64"/>
      <c r="H57" s="69">
        <f t="shared" si="1"/>
        <v>0</v>
      </c>
    </row>
    <row r="58">
      <c r="B58" s="64"/>
      <c r="C58" s="64"/>
      <c r="D58" s="64"/>
      <c r="E58" s="64"/>
      <c r="F58" s="64"/>
      <c r="G58" s="64"/>
      <c r="H58" s="69">
        <f t="shared" si="1"/>
        <v>0</v>
      </c>
    </row>
    <row r="59">
      <c r="B59" s="64"/>
      <c r="C59" s="64"/>
      <c r="D59" s="64"/>
      <c r="E59" s="64"/>
      <c r="F59" s="64"/>
      <c r="G59" s="64"/>
      <c r="H59" s="69">
        <f t="shared" si="1"/>
        <v>0</v>
      </c>
    </row>
    <row r="60">
      <c r="B60" s="64"/>
      <c r="C60" s="64"/>
      <c r="D60" s="64"/>
      <c r="E60" s="64"/>
      <c r="F60" s="64"/>
      <c r="G60" s="64"/>
      <c r="H60" s="69">
        <f t="shared" si="1"/>
        <v>0</v>
      </c>
    </row>
    <row r="61">
      <c r="B61" s="64"/>
      <c r="C61" s="64"/>
      <c r="D61" s="64"/>
      <c r="E61" s="64"/>
      <c r="F61" s="64"/>
      <c r="G61" s="64"/>
      <c r="H61" s="69">
        <f t="shared" si="1"/>
        <v>0</v>
      </c>
    </row>
    <row r="62">
      <c r="B62" s="64"/>
      <c r="C62" s="64"/>
      <c r="D62" s="64"/>
      <c r="E62" s="64"/>
      <c r="F62" s="64"/>
      <c r="G62" s="64"/>
      <c r="H62" s="69">
        <f t="shared" si="1"/>
        <v>0</v>
      </c>
    </row>
    <row r="63">
      <c r="B63" s="64"/>
      <c r="C63" s="64"/>
      <c r="D63" s="64"/>
      <c r="E63" s="64"/>
      <c r="F63" s="64"/>
      <c r="G63" s="64"/>
      <c r="H63" s="69">
        <f t="shared" si="1"/>
        <v>0</v>
      </c>
    </row>
    <row r="64">
      <c r="B64" s="64"/>
      <c r="C64" s="64"/>
      <c r="D64" s="64"/>
      <c r="E64" s="64"/>
      <c r="F64" s="64"/>
      <c r="G64" s="64"/>
      <c r="H64" s="69">
        <f t="shared" si="1"/>
        <v>0</v>
      </c>
    </row>
    <row r="65">
      <c r="B65" s="64"/>
      <c r="C65" s="64"/>
      <c r="D65" s="64"/>
      <c r="E65" s="64"/>
      <c r="F65" s="64"/>
      <c r="G65" s="64"/>
      <c r="H65" s="69">
        <f t="shared" si="1"/>
        <v>0</v>
      </c>
    </row>
    <row r="66">
      <c r="B66" s="64"/>
      <c r="C66" s="64"/>
      <c r="D66" s="64"/>
      <c r="E66" s="64"/>
      <c r="F66" s="64"/>
      <c r="G66" s="64"/>
      <c r="H66" s="69">
        <f t="shared" si="1"/>
        <v>0</v>
      </c>
    </row>
    <row r="67">
      <c r="B67" s="64"/>
      <c r="C67" s="64"/>
      <c r="D67" s="64"/>
      <c r="E67" s="64"/>
      <c r="F67" s="64"/>
      <c r="G67" s="64"/>
      <c r="H67" s="69">
        <f t="shared" si="1"/>
        <v>0</v>
      </c>
    </row>
    <row r="68">
      <c r="B68" s="64"/>
      <c r="C68" s="64"/>
      <c r="D68" s="64"/>
      <c r="E68" s="64"/>
      <c r="F68" s="64"/>
      <c r="G68" s="64"/>
      <c r="H68" s="69">
        <f t="shared" si="1"/>
        <v>0</v>
      </c>
    </row>
    <row r="69">
      <c r="B69" s="64"/>
      <c r="C69" s="64"/>
      <c r="D69" s="64"/>
      <c r="E69" s="64"/>
      <c r="F69" s="64"/>
      <c r="G69" s="64"/>
      <c r="H69" s="69">
        <f t="shared" si="1"/>
        <v>0</v>
      </c>
    </row>
    <row r="70">
      <c r="B70" s="64"/>
      <c r="C70" s="64"/>
      <c r="D70" s="64"/>
      <c r="E70" s="64"/>
      <c r="F70" s="64"/>
      <c r="G70" s="64"/>
      <c r="H70" s="69">
        <f t="shared" si="1"/>
        <v>0</v>
      </c>
    </row>
    <row r="71">
      <c r="B71" s="64"/>
      <c r="C71" s="64"/>
      <c r="D71" s="64"/>
      <c r="E71" s="64"/>
      <c r="F71" s="64"/>
      <c r="G71" s="64"/>
      <c r="H71" s="69">
        <f t="shared" si="1"/>
        <v>0</v>
      </c>
    </row>
    <row r="72">
      <c r="B72" s="64"/>
      <c r="C72" s="64"/>
      <c r="D72" s="64"/>
      <c r="E72" s="64"/>
      <c r="F72" s="64"/>
      <c r="G72" s="64"/>
      <c r="H72" s="69">
        <f t="shared" si="1"/>
        <v>0</v>
      </c>
    </row>
    <row r="73">
      <c r="B73" s="64"/>
      <c r="C73" s="64"/>
      <c r="D73" s="64"/>
      <c r="E73" s="64"/>
      <c r="F73" s="64"/>
      <c r="G73" s="64"/>
      <c r="H73" s="69">
        <f t="shared" si="1"/>
        <v>0</v>
      </c>
    </row>
    <row r="74">
      <c r="B74" s="64"/>
      <c r="C74" s="64"/>
      <c r="D74" s="64"/>
      <c r="E74" s="64"/>
      <c r="F74" s="64"/>
      <c r="G74" s="64"/>
      <c r="H74" s="69">
        <f t="shared" si="1"/>
        <v>0</v>
      </c>
    </row>
    <row r="75">
      <c r="B75" s="64"/>
      <c r="C75" s="64"/>
      <c r="D75" s="64"/>
      <c r="E75" s="64"/>
      <c r="F75" s="64"/>
      <c r="G75" s="64"/>
      <c r="H75" s="69">
        <f t="shared" si="1"/>
        <v>0</v>
      </c>
    </row>
    <row r="76">
      <c r="B76" s="64"/>
      <c r="C76" s="64"/>
      <c r="D76" s="64"/>
      <c r="E76" s="64"/>
      <c r="F76" s="64"/>
      <c r="G76" s="64"/>
      <c r="H76" s="69">
        <f t="shared" si="1"/>
        <v>0</v>
      </c>
    </row>
    <row r="77">
      <c r="B77" s="64"/>
      <c r="C77" s="64"/>
      <c r="D77" s="64"/>
      <c r="E77" s="64"/>
      <c r="F77" s="64"/>
      <c r="G77" s="64"/>
      <c r="H77" s="69">
        <f t="shared" si="1"/>
        <v>0</v>
      </c>
    </row>
    <row r="78">
      <c r="B78" s="64"/>
      <c r="C78" s="64"/>
      <c r="D78" s="64"/>
      <c r="E78" s="64"/>
      <c r="F78" s="64"/>
      <c r="G78" s="64"/>
      <c r="H78" s="69">
        <f t="shared" si="1"/>
        <v>0</v>
      </c>
    </row>
    <row r="79">
      <c r="B79" s="64"/>
      <c r="C79" s="64"/>
      <c r="D79" s="64"/>
      <c r="E79" s="64"/>
      <c r="F79" s="64"/>
      <c r="G79" s="64"/>
      <c r="H79" s="69">
        <f t="shared" si="1"/>
        <v>0</v>
      </c>
    </row>
    <row r="80">
      <c r="B80" s="64"/>
      <c r="C80" s="64"/>
      <c r="D80" s="64"/>
      <c r="E80" s="64"/>
      <c r="F80" s="64"/>
      <c r="G80" s="64"/>
      <c r="H80" s="69">
        <f t="shared" si="1"/>
        <v>0</v>
      </c>
    </row>
    <row r="81">
      <c r="B81" s="64"/>
      <c r="C81" s="64"/>
      <c r="D81" s="64"/>
      <c r="E81" s="64"/>
      <c r="F81" s="64"/>
      <c r="G81" s="64"/>
      <c r="H81" s="69">
        <f t="shared" si="1"/>
        <v>0</v>
      </c>
    </row>
    <row r="82">
      <c r="B82" s="64"/>
      <c r="C82" s="64"/>
      <c r="D82" s="64"/>
      <c r="E82" s="64"/>
      <c r="F82" s="64"/>
      <c r="G82" s="64"/>
      <c r="H82" s="69">
        <f t="shared" si="1"/>
        <v>0</v>
      </c>
    </row>
    <row r="83">
      <c r="B83" s="64"/>
      <c r="C83" s="64"/>
      <c r="D83" s="64"/>
      <c r="E83" s="64"/>
      <c r="F83" s="64"/>
      <c r="G83" s="64"/>
      <c r="H83" s="69">
        <f t="shared" si="1"/>
        <v>0</v>
      </c>
    </row>
    <row r="84">
      <c r="B84" s="64"/>
      <c r="C84" s="64"/>
      <c r="D84" s="64"/>
      <c r="E84" s="64"/>
      <c r="F84" s="64"/>
      <c r="G84" s="64"/>
      <c r="H84" s="69">
        <f t="shared" si="1"/>
        <v>0</v>
      </c>
    </row>
    <row r="85">
      <c r="B85" s="64"/>
      <c r="C85" s="64"/>
      <c r="D85" s="64"/>
      <c r="E85" s="64"/>
      <c r="F85" s="64"/>
      <c r="G85" s="64"/>
      <c r="H85" s="69">
        <f t="shared" si="1"/>
        <v>0</v>
      </c>
    </row>
    <row r="86">
      <c r="B86" s="64"/>
      <c r="C86" s="64"/>
      <c r="D86" s="64"/>
      <c r="E86" s="64"/>
      <c r="F86" s="64"/>
      <c r="G86" s="64"/>
      <c r="H86" s="69">
        <f t="shared" si="1"/>
        <v>0</v>
      </c>
    </row>
    <row r="87">
      <c r="B87" s="64"/>
      <c r="C87" s="64"/>
      <c r="D87" s="64"/>
      <c r="E87" s="64"/>
      <c r="F87" s="64"/>
      <c r="G87" s="64"/>
      <c r="H87" s="69">
        <f t="shared" si="1"/>
        <v>0</v>
      </c>
    </row>
    <row r="88">
      <c r="B88" s="64"/>
      <c r="C88" s="64"/>
      <c r="D88" s="64"/>
      <c r="E88" s="64"/>
      <c r="F88" s="64"/>
      <c r="G88" s="64"/>
      <c r="H88" s="69">
        <f t="shared" si="1"/>
        <v>0</v>
      </c>
    </row>
    <row r="89">
      <c r="B89" s="64"/>
      <c r="C89" s="64"/>
      <c r="D89" s="64"/>
      <c r="E89" s="64"/>
      <c r="F89" s="64"/>
      <c r="G89" s="64"/>
      <c r="H89" s="69">
        <f t="shared" si="1"/>
        <v>0</v>
      </c>
    </row>
    <row r="90">
      <c r="B90" s="64"/>
      <c r="C90" s="64"/>
      <c r="D90" s="64"/>
      <c r="E90" s="64"/>
      <c r="F90" s="64"/>
      <c r="G90" s="64"/>
      <c r="H90" s="69">
        <f t="shared" si="1"/>
        <v>0</v>
      </c>
    </row>
    <row r="91">
      <c r="B91" s="64"/>
      <c r="C91" s="64"/>
      <c r="D91" s="64"/>
      <c r="E91" s="64"/>
      <c r="F91" s="64"/>
      <c r="G91" s="64"/>
      <c r="H91" s="69">
        <f t="shared" si="1"/>
        <v>0</v>
      </c>
    </row>
    <row r="92">
      <c r="B92" s="64"/>
      <c r="C92" s="64"/>
      <c r="D92" s="64"/>
      <c r="E92" s="64"/>
      <c r="F92" s="64"/>
      <c r="G92" s="64"/>
      <c r="H92" s="69">
        <f t="shared" si="1"/>
        <v>0</v>
      </c>
    </row>
    <row r="93">
      <c r="B93" s="64"/>
      <c r="C93" s="64"/>
      <c r="D93" s="64"/>
      <c r="E93" s="64"/>
      <c r="F93" s="64"/>
      <c r="G93" s="64"/>
      <c r="H93" s="69">
        <f t="shared" si="1"/>
        <v>0</v>
      </c>
    </row>
    <row r="94">
      <c r="B94" s="64"/>
      <c r="C94" s="64"/>
      <c r="D94" s="64"/>
      <c r="E94" s="64"/>
      <c r="F94" s="64"/>
      <c r="G94" s="64"/>
      <c r="H94" s="69">
        <f t="shared" si="1"/>
        <v>0</v>
      </c>
    </row>
    <row r="95">
      <c r="B95" s="64"/>
      <c r="C95" s="64"/>
      <c r="D95" s="64"/>
      <c r="E95" s="64"/>
      <c r="F95" s="64"/>
      <c r="G95" s="64"/>
      <c r="H95" s="69">
        <f t="shared" si="1"/>
        <v>0</v>
      </c>
    </row>
    <row r="96">
      <c r="B96" s="64"/>
      <c r="C96" s="64"/>
      <c r="D96" s="64"/>
      <c r="E96" s="64"/>
      <c r="F96" s="64"/>
      <c r="G96" s="64"/>
      <c r="H96" s="69">
        <f t="shared" si="1"/>
        <v>0</v>
      </c>
    </row>
    <row r="97">
      <c r="B97" s="64"/>
      <c r="C97" s="64"/>
      <c r="D97" s="64"/>
      <c r="E97" s="64"/>
      <c r="F97" s="64"/>
      <c r="G97" s="64"/>
      <c r="H97" s="69">
        <f t="shared" si="1"/>
        <v>0</v>
      </c>
    </row>
    <row r="98">
      <c r="B98" s="64"/>
      <c r="C98" s="64"/>
      <c r="D98" s="64"/>
      <c r="E98" s="64"/>
      <c r="F98" s="64"/>
      <c r="G98" s="64"/>
      <c r="H98" s="69">
        <f t="shared" si="1"/>
        <v>0</v>
      </c>
    </row>
    <row r="99">
      <c r="B99" s="64"/>
      <c r="C99" s="64"/>
      <c r="D99" s="64"/>
      <c r="E99" s="64"/>
      <c r="F99" s="64"/>
      <c r="G99" s="64"/>
      <c r="H99" s="69">
        <f t="shared" si="1"/>
        <v>0</v>
      </c>
    </row>
    <row r="100">
      <c r="B100" s="64"/>
      <c r="C100" s="64"/>
      <c r="D100" s="64"/>
      <c r="E100" s="64"/>
      <c r="F100" s="64"/>
      <c r="G100" s="64"/>
      <c r="H100" s="69">
        <f t="shared" si="1"/>
        <v>0</v>
      </c>
    </row>
    <row r="101">
      <c r="B101" s="64"/>
      <c r="C101" s="64"/>
      <c r="D101" s="64"/>
      <c r="E101" s="64"/>
      <c r="F101" s="64"/>
      <c r="G101" s="64"/>
      <c r="H101" s="69">
        <f t="shared" si="1"/>
        <v>0</v>
      </c>
    </row>
    <row r="102">
      <c r="B102" s="64"/>
      <c r="C102" s="64"/>
      <c r="D102" s="64"/>
      <c r="E102" s="64"/>
      <c r="F102" s="64"/>
      <c r="G102" s="64"/>
      <c r="H102" s="69">
        <f t="shared" si="1"/>
        <v>0</v>
      </c>
    </row>
    <row r="103">
      <c r="B103" s="64"/>
      <c r="C103" s="64"/>
      <c r="D103" s="64"/>
      <c r="E103" s="64"/>
      <c r="F103" s="64"/>
      <c r="G103" s="64"/>
      <c r="H103" s="69">
        <f t="shared" si="1"/>
        <v>0</v>
      </c>
    </row>
    <row r="104">
      <c r="B104" s="64"/>
      <c r="C104" s="64"/>
      <c r="D104" s="64"/>
      <c r="E104" s="64"/>
      <c r="F104" s="64"/>
      <c r="G104" s="64"/>
      <c r="H104" s="69">
        <f t="shared" si="1"/>
        <v>0</v>
      </c>
    </row>
    <row r="105">
      <c r="B105" s="64"/>
      <c r="C105" s="64"/>
      <c r="D105" s="64"/>
      <c r="E105" s="64"/>
      <c r="F105" s="64"/>
      <c r="G105" s="64"/>
      <c r="H105" s="69">
        <f t="shared" si="1"/>
        <v>0</v>
      </c>
    </row>
    <row r="106">
      <c r="B106" s="64"/>
      <c r="C106" s="64"/>
      <c r="D106" s="64"/>
      <c r="E106" s="64"/>
      <c r="F106" s="64"/>
      <c r="G106" s="64"/>
      <c r="H106" s="69">
        <f t="shared" si="1"/>
        <v>0</v>
      </c>
    </row>
    <row r="107">
      <c r="B107" s="64"/>
      <c r="C107" s="64"/>
      <c r="D107" s="64"/>
      <c r="E107" s="64"/>
      <c r="F107" s="64"/>
      <c r="G107" s="64"/>
      <c r="H107" s="69">
        <f t="shared" si="1"/>
        <v>0</v>
      </c>
    </row>
    <row r="108">
      <c r="B108" s="64"/>
      <c r="C108" s="64"/>
      <c r="D108" s="64"/>
      <c r="E108" s="64"/>
      <c r="F108" s="64"/>
      <c r="G108" s="64"/>
      <c r="H108" s="69">
        <f t="shared" si="1"/>
        <v>0</v>
      </c>
    </row>
    <row r="109">
      <c r="B109" s="64"/>
      <c r="C109" s="64"/>
      <c r="D109" s="64"/>
      <c r="E109" s="64"/>
      <c r="F109" s="64"/>
      <c r="G109" s="64"/>
      <c r="H109" s="69">
        <f t="shared" si="1"/>
        <v>0</v>
      </c>
    </row>
    <row r="110">
      <c r="B110" s="64"/>
      <c r="C110" s="64"/>
      <c r="D110" s="64"/>
      <c r="E110" s="64"/>
      <c r="F110" s="64"/>
      <c r="G110" s="64"/>
      <c r="H110" s="69">
        <f t="shared" si="1"/>
        <v>0</v>
      </c>
    </row>
    <row r="111">
      <c r="B111" s="64"/>
      <c r="C111" s="64"/>
      <c r="D111" s="64"/>
      <c r="E111" s="64"/>
      <c r="F111" s="64"/>
      <c r="G111" s="64"/>
      <c r="H111" s="69">
        <f t="shared" si="1"/>
        <v>0</v>
      </c>
    </row>
    <row r="112">
      <c r="B112" s="64"/>
      <c r="C112" s="64"/>
      <c r="D112" s="64"/>
      <c r="E112" s="64"/>
      <c r="F112" s="64"/>
      <c r="G112" s="64"/>
      <c r="H112" s="69">
        <f t="shared" si="1"/>
        <v>0</v>
      </c>
    </row>
    <row r="113">
      <c r="B113" s="64"/>
      <c r="C113" s="64"/>
      <c r="D113" s="64"/>
      <c r="E113" s="64"/>
      <c r="F113" s="64"/>
      <c r="G113" s="64"/>
      <c r="H113" s="69">
        <f t="shared" si="1"/>
        <v>0</v>
      </c>
    </row>
    <row r="114">
      <c r="B114" s="64"/>
      <c r="C114" s="64"/>
      <c r="D114" s="64"/>
      <c r="E114" s="64"/>
      <c r="F114" s="64"/>
      <c r="G114" s="64"/>
      <c r="H114" s="69">
        <f t="shared" si="1"/>
        <v>0</v>
      </c>
    </row>
    <row r="115">
      <c r="B115" s="64"/>
      <c r="C115" s="64"/>
      <c r="D115" s="64"/>
      <c r="E115" s="64"/>
      <c r="F115" s="64"/>
      <c r="G115" s="64"/>
      <c r="H115" s="69">
        <f t="shared" si="1"/>
        <v>0</v>
      </c>
    </row>
    <row r="116">
      <c r="B116" s="64"/>
      <c r="C116" s="64"/>
      <c r="D116" s="64"/>
      <c r="E116" s="64"/>
      <c r="F116" s="64"/>
      <c r="G116" s="64"/>
      <c r="H116" s="69">
        <f t="shared" si="1"/>
        <v>0</v>
      </c>
    </row>
    <row r="117">
      <c r="B117" s="64"/>
      <c r="C117" s="64"/>
      <c r="D117" s="64"/>
      <c r="E117" s="64"/>
      <c r="F117" s="64"/>
      <c r="G117" s="64"/>
      <c r="H117" s="69">
        <f t="shared" si="1"/>
        <v>0</v>
      </c>
    </row>
    <row r="118">
      <c r="B118" s="64"/>
      <c r="C118" s="64"/>
      <c r="D118" s="64"/>
      <c r="E118" s="64"/>
      <c r="F118" s="64"/>
      <c r="G118" s="64"/>
      <c r="H118" s="69">
        <f t="shared" si="1"/>
        <v>0</v>
      </c>
    </row>
    <row r="119">
      <c r="B119" s="64"/>
      <c r="C119" s="64"/>
      <c r="D119" s="64"/>
      <c r="E119" s="64"/>
      <c r="F119" s="64"/>
      <c r="G119" s="64"/>
      <c r="H119" s="69">
        <f t="shared" si="1"/>
        <v>0</v>
      </c>
    </row>
    <row r="120">
      <c r="B120" s="64"/>
      <c r="C120" s="64"/>
      <c r="D120" s="64"/>
      <c r="E120" s="64"/>
      <c r="F120" s="64"/>
      <c r="G120" s="64"/>
      <c r="H120" s="69">
        <f t="shared" si="1"/>
        <v>0</v>
      </c>
    </row>
    <row r="121">
      <c r="B121" s="64"/>
      <c r="C121" s="64"/>
      <c r="D121" s="64"/>
      <c r="E121" s="64"/>
      <c r="F121" s="64"/>
      <c r="G121" s="64"/>
      <c r="H121" s="69">
        <f t="shared" si="1"/>
        <v>0</v>
      </c>
    </row>
    <row r="122">
      <c r="B122" s="64"/>
      <c r="C122" s="64"/>
      <c r="D122" s="64"/>
      <c r="E122" s="64"/>
      <c r="F122" s="64"/>
      <c r="G122" s="64"/>
      <c r="H122" s="69">
        <f t="shared" si="1"/>
        <v>0</v>
      </c>
    </row>
    <row r="123">
      <c r="B123" s="64"/>
      <c r="C123" s="64"/>
      <c r="D123" s="64"/>
      <c r="E123" s="64"/>
      <c r="F123" s="64"/>
      <c r="G123" s="64"/>
      <c r="H123" s="69">
        <f t="shared" si="1"/>
        <v>0</v>
      </c>
    </row>
    <row r="124">
      <c r="B124" s="64"/>
      <c r="C124" s="64"/>
      <c r="D124" s="64"/>
      <c r="E124" s="64"/>
      <c r="F124" s="64"/>
      <c r="G124" s="64"/>
      <c r="H124" s="69">
        <f t="shared" si="1"/>
        <v>0</v>
      </c>
    </row>
    <row r="125">
      <c r="B125" s="64"/>
      <c r="C125" s="64"/>
      <c r="D125" s="64"/>
      <c r="E125" s="64"/>
      <c r="F125" s="64"/>
      <c r="G125" s="64"/>
      <c r="H125" s="69">
        <f t="shared" si="1"/>
        <v>0</v>
      </c>
    </row>
    <row r="126">
      <c r="B126" s="64"/>
      <c r="C126" s="64"/>
      <c r="D126" s="64"/>
      <c r="E126" s="64"/>
      <c r="F126" s="64"/>
      <c r="G126" s="64"/>
      <c r="H126" s="69">
        <f t="shared" si="1"/>
        <v>0</v>
      </c>
    </row>
    <row r="127">
      <c r="B127" s="64"/>
      <c r="C127" s="64"/>
      <c r="D127" s="64"/>
      <c r="E127" s="64"/>
      <c r="F127" s="64"/>
      <c r="G127" s="64"/>
      <c r="H127" s="69">
        <f t="shared" si="1"/>
        <v>0</v>
      </c>
    </row>
    <row r="128">
      <c r="B128" s="64"/>
      <c r="C128" s="64"/>
      <c r="D128" s="64"/>
      <c r="E128" s="64"/>
      <c r="F128" s="64"/>
      <c r="G128" s="64"/>
      <c r="H128" s="69">
        <f t="shared" si="1"/>
        <v>0</v>
      </c>
    </row>
    <row r="129">
      <c r="B129" s="64"/>
      <c r="C129" s="64"/>
      <c r="D129" s="64"/>
      <c r="E129" s="64"/>
      <c r="F129" s="64"/>
      <c r="G129" s="64"/>
      <c r="H129" s="69">
        <f t="shared" si="1"/>
        <v>0</v>
      </c>
    </row>
    <row r="130">
      <c r="B130" s="64"/>
      <c r="C130" s="64"/>
      <c r="D130" s="64"/>
      <c r="E130" s="64"/>
      <c r="F130" s="64"/>
      <c r="G130" s="64"/>
      <c r="H130" s="69">
        <f t="shared" si="1"/>
        <v>0</v>
      </c>
    </row>
    <row r="131">
      <c r="B131" s="64"/>
      <c r="C131" s="64"/>
      <c r="D131" s="64"/>
      <c r="E131" s="64"/>
      <c r="F131" s="64"/>
      <c r="G131" s="64"/>
      <c r="H131" s="69">
        <f t="shared" si="1"/>
        <v>0</v>
      </c>
    </row>
    <row r="132">
      <c r="B132" s="64"/>
      <c r="C132" s="64"/>
      <c r="D132" s="64"/>
      <c r="E132" s="64"/>
      <c r="F132" s="64"/>
      <c r="G132" s="64"/>
      <c r="H132" s="69">
        <f t="shared" si="1"/>
        <v>0</v>
      </c>
    </row>
    <row r="133">
      <c r="B133" s="64"/>
      <c r="C133" s="64"/>
      <c r="D133" s="64"/>
      <c r="E133" s="64"/>
      <c r="F133" s="64"/>
      <c r="G133" s="64"/>
      <c r="H133" s="69">
        <f t="shared" si="1"/>
        <v>0</v>
      </c>
    </row>
    <row r="134">
      <c r="B134" s="64"/>
      <c r="C134" s="64"/>
      <c r="D134" s="64"/>
      <c r="E134" s="64"/>
      <c r="F134" s="64"/>
      <c r="G134" s="64"/>
      <c r="H134" s="69">
        <f t="shared" si="1"/>
        <v>0</v>
      </c>
    </row>
    <row r="135">
      <c r="B135" s="64"/>
      <c r="C135" s="64"/>
      <c r="D135" s="64"/>
      <c r="E135" s="64"/>
      <c r="F135" s="64"/>
      <c r="G135" s="64"/>
      <c r="H135" s="69">
        <f t="shared" si="1"/>
        <v>0</v>
      </c>
    </row>
    <row r="136">
      <c r="B136" s="64"/>
      <c r="C136" s="64"/>
      <c r="D136" s="64"/>
      <c r="E136" s="64"/>
      <c r="F136" s="64"/>
      <c r="G136" s="64"/>
      <c r="H136" s="69">
        <f t="shared" si="1"/>
        <v>0</v>
      </c>
    </row>
    <row r="137">
      <c r="B137" s="64"/>
      <c r="C137" s="64"/>
      <c r="D137" s="64"/>
      <c r="E137" s="64"/>
      <c r="F137" s="64"/>
      <c r="G137" s="64"/>
      <c r="H137" s="69">
        <f t="shared" si="1"/>
        <v>0</v>
      </c>
    </row>
    <row r="138">
      <c r="B138" s="64"/>
      <c r="C138" s="64"/>
      <c r="D138" s="64"/>
      <c r="E138" s="64"/>
      <c r="F138" s="64"/>
      <c r="G138" s="64"/>
      <c r="H138" s="69">
        <f t="shared" si="1"/>
        <v>0</v>
      </c>
    </row>
    <row r="139">
      <c r="B139" s="64"/>
      <c r="C139" s="64"/>
      <c r="D139" s="64"/>
      <c r="E139" s="64"/>
      <c r="F139" s="64"/>
      <c r="G139" s="64"/>
      <c r="H139" s="69">
        <f t="shared" si="1"/>
        <v>0</v>
      </c>
    </row>
    <row r="140">
      <c r="B140" s="64"/>
      <c r="C140" s="64"/>
      <c r="D140" s="64"/>
      <c r="E140" s="64"/>
      <c r="F140" s="64"/>
      <c r="G140" s="64"/>
      <c r="H140" s="69">
        <f t="shared" si="1"/>
        <v>0</v>
      </c>
    </row>
    <row r="141">
      <c r="B141" s="64"/>
      <c r="C141" s="64"/>
      <c r="D141" s="64"/>
      <c r="E141" s="64"/>
      <c r="F141" s="64"/>
      <c r="G141" s="64"/>
      <c r="H141" s="69">
        <f t="shared" si="1"/>
        <v>0</v>
      </c>
    </row>
    <row r="142">
      <c r="B142" s="64"/>
      <c r="C142" s="64"/>
      <c r="D142" s="64"/>
      <c r="E142" s="64"/>
      <c r="F142" s="64"/>
      <c r="G142" s="64"/>
      <c r="H142" s="69">
        <f t="shared" si="1"/>
        <v>0</v>
      </c>
    </row>
    <row r="143">
      <c r="B143" s="64"/>
      <c r="C143" s="64"/>
      <c r="D143" s="64"/>
      <c r="E143" s="64"/>
      <c r="F143" s="64"/>
      <c r="G143" s="64"/>
      <c r="H143" s="69">
        <f t="shared" si="1"/>
        <v>0</v>
      </c>
    </row>
    <row r="144">
      <c r="B144" s="64"/>
      <c r="C144" s="64"/>
      <c r="D144" s="64"/>
      <c r="E144" s="64"/>
      <c r="F144" s="64"/>
      <c r="G144" s="64"/>
      <c r="H144" s="69">
        <f t="shared" si="1"/>
        <v>0</v>
      </c>
    </row>
    <row r="145">
      <c r="B145" s="64"/>
      <c r="C145" s="64"/>
      <c r="D145" s="64"/>
      <c r="E145" s="64"/>
      <c r="F145" s="64"/>
      <c r="G145" s="64"/>
      <c r="H145" s="69">
        <f t="shared" si="1"/>
        <v>0</v>
      </c>
    </row>
    <row r="146">
      <c r="B146" s="64"/>
      <c r="C146" s="64"/>
      <c r="D146" s="64"/>
      <c r="E146" s="64"/>
      <c r="F146" s="64"/>
      <c r="G146" s="64"/>
      <c r="H146" s="69">
        <f t="shared" si="1"/>
        <v>0</v>
      </c>
    </row>
    <row r="147">
      <c r="B147" s="64"/>
      <c r="C147" s="64"/>
      <c r="D147" s="64"/>
      <c r="E147" s="64"/>
      <c r="F147" s="64"/>
      <c r="G147" s="64"/>
      <c r="H147" s="69">
        <f t="shared" si="1"/>
        <v>0</v>
      </c>
    </row>
    <row r="148">
      <c r="B148" s="64"/>
      <c r="C148" s="64"/>
      <c r="D148" s="64"/>
      <c r="E148" s="64"/>
      <c r="F148" s="64"/>
      <c r="G148" s="64"/>
      <c r="H148" s="69">
        <f t="shared" si="1"/>
        <v>0</v>
      </c>
    </row>
    <row r="149">
      <c r="B149" s="64"/>
      <c r="C149" s="64"/>
      <c r="D149" s="64"/>
      <c r="E149" s="64"/>
      <c r="F149" s="64"/>
      <c r="G149" s="64"/>
      <c r="H149" s="69">
        <f t="shared" si="1"/>
        <v>0</v>
      </c>
    </row>
    <row r="150">
      <c r="B150" s="64"/>
      <c r="C150" s="64"/>
      <c r="D150" s="64"/>
      <c r="E150" s="64"/>
      <c r="F150" s="64"/>
      <c r="G150" s="64"/>
      <c r="H150" s="69">
        <f t="shared" si="1"/>
        <v>0</v>
      </c>
    </row>
    <row r="151">
      <c r="B151" s="64"/>
      <c r="C151" s="64"/>
      <c r="D151" s="64"/>
      <c r="E151" s="64"/>
      <c r="F151" s="64"/>
      <c r="G151" s="64"/>
      <c r="H151" s="69">
        <f t="shared" si="1"/>
        <v>0</v>
      </c>
    </row>
    <row r="152">
      <c r="B152" s="64"/>
      <c r="C152" s="64"/>
      <c r="D152" s="64"/>
      <c r="E152" s="64"/>
      <c r="F152" s="64"/>
      <c r="G152" s="64"/>
      <c r="H152" s="69">
        <f t="shared" si="1"/>
        <v>0</v>
      </c>
    </row>
    <row r="153">
      <c r="B153" s="64"/>
      <c r="C153" s="64"/>
      <c r="D153" s="64"/>
      <c r="E153" s="64"/>
      <c r="F153" s="64"/>
      <c r="G153" s="64"/>
      <c r="H153" s="69">
        <f t="shared" si="1"/>
        <v>0</v>
      </c>
    </row>
    <row r="154">
      <c r="B154" s="64"/>
      <c r="C154" s="64"/>
      <c r="D154" s="64"/>
      <c r="E154" s="64"/>
      <c r="F154" s="64"/>
      <c r="G154" s="64"/>
      <c r="H154" s="69">
        <f t="shared" si="1"/>
        <v>0</v>
      </c>
    </row>
    <row r="155">
      <c r="B155" s="64"/>
      <c r="C155" s="64"/>
      <c r="D155" s="64"/>
      <c r="E155" s="64"/>
      <c r="F155" s="64"/>
      <c r="G155" s="64"/>
      <c r="H155" s="69">
        <f t="shared" si="1"/>
        <v>0</v>
      </c>
    </row>
    <row r="156">
      <c r="B156" s="64"/>
      <c r="C156" s="64"/>
      <c r="D156" s="64"/>
      <c r="E156" s="64"/>
      <c r="F156" s="64"/>
      <c r="G156" s="64"/>
      <c r="H156" s="69">
        <f t="shared" si="1"/>
        <v>0</v>
      </c>
    </row>
    <row r="157">
      <c r="B157" s="64"/>
      <c r="C157" s="64"/>
      <c r="D157" s="64"/>
      <c r="E157" s="64"/>
      <c r="F157" s="64"/>
      <c r="G157" s="64"/>
      <c r="H157" s="69">
        <f t="shared" si="1"/>
        <v>0</v>
      </c>
    </row>
    <row r="158">
      <c r="B158" s="64"/>
      <c r="C158" s="64"/>
      <c r="D158" s="64"/>
      <c r="E158" s="64"/>
      <c r="F158" s="64"/>
      <c r="G158" s="64"/>
      <c r="H158" s="69">
        <f t="shared" si="1"/>
        <v>0</v>
      </c>
    </row>
    <row r="159">
      <c r="B159" s="64"/>
      <c r="C159" s="64"/>
      <c r="D159" s="64"/>
      <c r="E159" s="64"/>
      <c r="F159" s="64"/>
      <c r="G159" s="64"/>
      <c r="H159" s="69">
        <f t="shared" si="1"/>
        <v>0</v>
      </c>
    </row>
    <row r="160">
      <c r="B160" s="64"/>
      <c r="C160" s="64"/>
      <c r="D160" s="64"/>
      <c r="E160" s="64"/>
      <c r="F160" s="64"/>
      <c r="G160" s="64"/>
      <c r="H160" s="69">
        <f t="shared" si="1"/>
        <v>0</v>
      </c>
    </row>
    <row r="161">
      <c r="B161" s="64"/>
      <c r="C161" s="64"/>
      <c r="D161" s="64"/>
      <c r="E161" s="64"/>
      <c r="F161" s="64"/>
      <c r="G161" s="64"/>
      <c r="H161" s="69">
        <f t="shared" si="1"/>
        <v>0</v>
      </c>
    </row>
    <row r="162">
      <c r="B162" s="64"/>
      <c r="C162" s="64"/>
      <c r="D162" s="64"/>
      <c r="E162" s="64"/>
      <c r="F162" s="64"/>
      <c r="G162" s="64"/>
      <c r="H162" s="69">
        <f t="shared" si="1"/>
        <v>0</v>
      </c>
    </row>
    <row r="163">
      <c r="B163" s="64"/>
      <c r="C163" s="64"/>
      <c r="D163" s="64"/>
      <c r="E163" s="64"/>
      <c r="F163" s="64"/>
      <c r="G163" s="64"/>
      <c r="H163" s="69">
        <f t="shared" si="1"/>
        <v>0</v>
      </c>
    </row>
    <row r="164">
      <c r="B164" s="64"/>
      <c r="C164" s="64"/>
      <c r="D164" s="64"/>
      <c r="E164" s="64"/>
      <c r="F164" s="64"/>
      <c r="G164" s="64"/>
      <c r="H164" s="69">
        <f t="shared" si="1"/>
        <v>0</v>
      </c>
    </row>
    <row r="165">
      <c r="B165" s="64"/>
      <c r="C165" s="64"/>
      <c r="D165" s="64"/>
      <c r="E165" s="64"/>
      <c r="F165" s="64"/>
      <c r="G165" s="64"/>
      <c r="H165" s="69">
        <f t="shared" si="1"/>
        <v>0</v>
      </c>
    </row>
    <row r="166">
      <c r="B166" s="64"/>
      <c r="C166" s="64"/>
      <c r="D166" s="64"/>
      <c r="E166" s="64"/>
      <c r="F166" s="64"/>
      <c r="G166" s="64"/>
      <c r="H166" s="69">
        <f t="shared" si="1"/>
        <v>0</v>
      </c>
    </row>
    <row r="167">
      <c r="B167" s="64"/>
      <c r="C167" s="64"/>
      <c r="D167" s="64"/>
      <c r="E167" s="64"/>
      <c r="F167" s="64"/>
      <c r="G167" s="64"/>
      <c r="H167" s="69">
        <f t="shared" si="1"/>
        <v>0</v>
      </c>
    </row>
    <row r="168">
      <c r="B168" s="64"/>
      <c r="C168" s="64"/>
      <c r="D168" s="64"/>
      <c r="E168" s="64"/>
      <c r="F168" s="64"/>
      <c r="G168" s="64"/>
      <c r="H168" s="69">
        <f t="shared" si="1"/>
        <v>0</v>
      </c>
    </row>
    <row r="169">
      <c r="B169" s="64"/>
      <c r="C169" s="64"/>
      <c r="D169" s="64"/>
      <c r="E169" s="64"/>
      <c r="F169" s="64"/>
      <c r="G169" s="64"/>
      <c r="H169" s="69">
        <f t="shared" si="1"/>
        <v>0</v>
      </c>
    </row>
    <row r="170">
      <c r="B170" s="64"/>
      <c r="C170" s="64"/>
      <c r="D170" s="64"/>
      <c r="E170" s="64"/>
      <c r="F170" s="64"/>
      <c r="G170" s="64"/>
      <c r="H170" s="69">
        <f t="shared" si="1"/>
        <v>0</v>
      </c>
    </row>
    <row r="171">
      <c r="B171" s="64"/>
      <c r="C171" s="64"/>
      <c r="D171" s="64"/>
      <c r="E171" s="64"/>
      <c r="F171" s="64"/>
      <c r="G171" s="64"/>
      <c r="H171" s="69">
        <f t="shared" si="1"/>
        <v>0</v>
      </c>
    </row>
    <row r="172">
      <c r="B172" s="64"/>
      <c r="C172" s="64"/>
      <c r="D172" s="64"/>
      <c r="E172" s="64"/>
      <c r="F172" s="64"/>
      <c r="G172" s="64"/>
      <c r="H172" s="69">
        <f t="shared" si="1"/>
        <v>0</v>
      </c>
    </row>
    <row r="173">
      <c r="B173" s="64"/>
      <c r="C173" s="64"/>
      <c r="D173" s="64"/>
      <c r="E173" s="64"/>
      <c r="F173" s="64"/>
      <c r="G173" s="64"/>
      <c r="H173" s="69">
        <f t="shared" si="1"/>
        <v>0</v>
      </c>
    </row>
    <row r="174">
      <c r="B174" s="64"/>
      <c r="C174" s="64"/>
      <c r="D174" s="64"/>
      <c r="E174" s="64"/>
      <c r="F174" s="64"/>
      <c r="G174" s="64"/>
      <c r="H174" s="69">
        <f t="shared" si="1"/>
        <v>0</v>
      </c>
    </row>
    <row r="175">
      <c r="B175" s="64"/>
      <c r="C175" s="64"/>
      <c r="D175" s="64"/>
      <c r="E175" s="64"/>
      <c r="F175" s="64"/>
      <c r="G175" s="64"/>
      <c r="H175" s="69">
        <f t="shared" si="1"/>
        <v>0</v>
      </c>
    </row>
    <row r="176">
      <c r="B176" s="64"/>
      <c r="C176" s="64"/>
      <c r="D176" s="64"/>
      <c r="E176" s="64"/>
      <c r="F176" s="64"/>
      <c r="G176" s="64"/>
      <c r="H176" s="69">
        <f t="shared" si="1"/>
        <v>0</v>
      </c>
    </row>
    <row r="177">
      <c r="B177" s="64"/>
      <c r="C177" s="64"/>
      <c r="D177" s="64"/>
      <c r="E177" s="64"/>
      <c r="F177" s="64"/>
      <c r="G177" s="64"/>
      <c r="H177" s="69">
        <f t="shared" si="1"/>
        <v>0</v>
      </c>
    </row>
    <row r="178">
      <c r="B178" s="64"/>
      <c r="C178" s="64"/>
      <c r="D178" s="64"/>
      <c r="E178" s="64"/>
      <c r="F178" s="64"/>
      <c r="G178" s="64"/>
      <c r="H178" s="69">
        <f t="shared" si="1"/>
        <v>0</v>
      </c>
    </row>
    <row r="179">
      <c r="B179" s="64"/>
      <c r="C179" s="64"/>
      <c r="D179" s="64"/>
      <c r="E179" s="64"/>
      <c r="F179" s="64"/>
      <c r="G179" s="64"/>
      <c r="H179" s="69">
        <f t="shared" si="1"/>
        <v>0</v>
      </c>
    </row>
    <row r="180">
      <c r="B180" s="64"/>
      <c r="C180" s="64"/>
      <c r="D180" s="64"/>
      <c r="E180" s="64"/>
      <c r="F180" s="64"/>
      <c r="G180" s="64"/>
      <c r="H180" s="69">
        <f t="shared" si="1"/>
        <v>0</v>
      </c>
    </row>
    <row r="181">
      <c r="B181" s="64"/>
      <c r="C181" s="64"/>
      <c r="D181" s="64"/>
      <c r="E181" s="64"/>
      <c r="F181" s="64"/>
      <c r="G181" s="64"/>
      <c r="H181" s="69">
        <f t="shared" si="1"/>
        <v>0</v>
      </c>
    </row>
    <row r="182">
      <c r="B182" s="64"/>
      <c r="C182" s="64"/>
      <c r="D182" s="64"/>
      <c r="E182" s="64"/>
      <c r="F182" s="64"/>
      <c r="G182" s="64"/>
      <c r="H182" s="69">
        <f t="shared" si="1"/>
        <v>0</v>
      </c>
    </row>
    <row r="183">
      <c r="B183" s="64"/>
      <c r="C183" s="64"/>
      <c r="D183" s="64"/>
      <c r="E183" s="64"/>
      <c r="F183" s="64"/>
      <c r="G183" s="64"/>
      <c r="H183" s="69">
        <f t="shared" si="1"/>
        <v>0</v>
      </c>
    </row>
    <row r="184">
      <c r="B184" s="64"/>
      <c r="C184" s="64"/>
      <c r="D184" s="64"/>
      <c r="E184" s="64"/>
      <c r="F184" s="64"/>
      <c r="G184" s="64"/>
      <c r="H184" s="69">
        <f t="shared" si="1"/>
        <v>0</v>
      </c>
    </row>
    <row r="185">
      <c r="B185" s="64"/>
      <c r="C185" s="64"/>
      <c r="D185" s="64"/>
      <c r="E185" s="64"/>
      <c r="F185" s="64"/>
      <c r="G185" s="64"/>
      <c r="H185" s="69">
        <f t="shared" si="1"/>
        <v>0</v>
      </c>
    </row>
    <row r="186">
      <c r="B186" s="64"/>
      <c r="C186" s="64"/>
      <c r="D186" s="64"/>
      <c r="E186" s="64"/>
      <c r="F186" s="64"/>
      <c r="G186" s="64"/>
      <c r="H186" s="69">
        <f t="shared" si="1"/>
        <v>0</v>
      </c>
    </row>
    <row r="187">
      <c r="B187" s="64"/>
      <c r="C187" s="64"/>
      <c r="D187" s="64"/>
      <c r="E187" s="64"/>
      <c r="F187" s="64"/>
      <c r="G187" s="64"/>
      <c r="H187" s="69">
        <f t="shared" si="1"/>
        <v>0</v>
      </c>
    </row>
    <row r="188">
      <c r="B188" s="64"/>
      <c r="C188" s="64"/>
      <c r="D188" s="64"/>
      <c r="E188" s="64"/>
      <c r="F188" s="64"/>
      <c r="G188" s="64"/>
      <c r="H188" s="69">
        <f t="shared" si="1"/>
        <v>0</v>
      </c>
    </row>
    <row r="189">
      <c r="B189" s="64"/>
      <c r="C189" s="64"/>
      <c r="D189" s="64"/>
      <c r="E189" s="64"/>
      <c r="F189" s="64"/>
      <c r="G189" s="64"/>
      <c r="H189" s="69">
        <f t="shared" si="1"/>
        <v>0</v>
      </c>
    </row>
  </sheetData>
  <dataValidations>
    <dataValidation type="list" allowBlank="1" sqref="B9:B189">
      <formula1>Personnel!$B$13:$B$45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showGridLines="0" workbookViewId="0">
      <pane xSplit="8.0" ySplit="4.0" topLeftCell="I5" activePane="bottomRight" state="frozen"/>
      <selection activeCell="I1" sqref="I1" pane="topRight"/>
      <selection activeCell="A5" sqref="A5" pane="bottomLeft"/>
      <selection activeCell="I5" sqref="I5" pane="bottomRight"/>
    </sheetView>
  </sheetViews>
  <sheetFormatPr customHeight="1" defaultColWidth="12.63" defaultRowHeight="15.75" outlineLevelRow="1"/>
  <cols>
    <col customWidth="1" min="1" max="1" width="1.5"/>
    <col customWidth="1" min="2" max="2" width="2.88"/>
    <col customWidth="1" min="3" max="3" width="3.0"/>
    <col customWidth="1" min="4" max="4" width="21.13"/>
    <col customWidth="1" min="5" max="5" width="10.88"/>
    <col customWidth="1" min="8" max="8" width="1.13"/>
  </cols>
  <sheetData>
    <row r="1" ht="7.5" customHeight="1"/>
    <row r="2">
      <c r="B2" s="10" t="s">
        <v>186</v>
      </c>
    </row>
    <row r="3">
      <c r="B3" s="25"/>
      <c r="C3" s="25"/>
      <c r="D3" s="25"/>
      <c r="E3" s="25"/>
      <c r="F3" s="25"/>
      <c r="G3" s="86" t="s">
        <v>187</v>
      </c>
      <c r="H3" s="25"/>
      <c r="I3" s="87" t="str">
        <f>Setup!I18</f>
        <v>Jan'22</v>
      </c>
      <c r="J3" s="87" t="str">
        <f>Setup!J18</f>
        <v>Feb'22</v>
      </c>
      <c r="K3" s="87" t="str">
        <f>Setup!K18</f>
        <v>Mar'22</v>
      </c>
      <c r="L3" s="87" t="str">
        <f>Setup!L18</f>
        <v>Apr'22</v>
      </c>
      <c r="M3" s="87" t="str">
        <f>Setup!M18</f>
        <v>May'22</v>
      </c>
      <c r="N3" s="87" t="str">
        <f>Setup!N18</f>
        <v>Jun'22</v>
      </c>
      <c r="O3" s="87" t="str">
        <f>Setup!O18</f>
        <v>Jul'22</v>
      </c>
      <c r="P3" s="87" t="str">
        <f>Setup!P18</f>
        <v>Aug'22</v>
      </c>
      <c r="Q3" s="87" t="str">
        <f>Setup!Q18</f>
        <v>Sep'22</v>
      </c>
      <c r="R3" s="87" t="str">
        <f>Setup!R18</f>
        <v>Oct'22</v>
      </c>
      <c r="S3" s="87" t="str">
        <f>Setup!S18</f>
        <v>Nov'22</v>
      </c>
      <c r="T3" s="87" t="str">
        <f>Setup!T18</f>
        <v>Dec'22</v>
      </c>
      <c r="U3" s="87" t="str">
        <f>Setup!U18</f>
        <v>Jan'23</v>
      </c>
      <c r="V3" s="87" t="str">
        <f>Setup!V18</f>
        <v>Feb'23</v>
      </c>
      <c r="W3" s="87" t="str">
        <f>Setup!W18</f>
        <v>Mar'23</v>
      </c>
      <c r="X3" s="87" t="str">
        <f>Setup!X18</f>
        <v>Apr'23</v>
      </c>
      <c r="Y3" s="87" t="str">
        <f>Setup!Y18</f>
        <v>May'23</v>
      </c>
      <c r="Z3" s="87" t="str">
        <f>Setup!Z18</f>
        <v>Jun'23</v>
      </c>
      <c r="AA3" s="87" t="str">
        <f>Setup!AA18</f>
        <v>Jul'23</v>
      </c>
      <c r="AB3" s="87" t="str">
        <f>Setup!AB18</f>
        <v>Aug'23</v>
      </c>
      <c r="AC3" s="87" t="str">
        <f>Setup!AC18</f>
        <v>Sep'23</v>
      </c>
      <c r="AD3" s="87" t="str">
        <f>Setup!AD18</f>
        <v>Oct'23</v>
      </c>
      <c r="AE3" s="87" t="str">
        <f>Setup!AE18</f>
        <v>Nov'23</v>
      </c>
      <c r="AF3" s="87" t="str">
        <f>Setup!AF18</f>
        <v>Dec'23</v>
      </c>
      <c r="AG3" s="87" t="str">
        <f>Setup!AG18</f>
        <v>Jan'24</v>
      </c>
      <c r="AH3" s="87" t="str">
        <f>Setup!AH18</f>
        <v>Feb'24</v>
      </c>
      <c r="AI3" s="87" t="str">
        <f>Setup!AI18</f>
        <v>Mar'24</v>
      </c>
      <c r="AJ3" s="87" t="str">
        <f>Setup!AJ18</f>
        <v>Apr'24</v>
      </c>
      <c r="AK3" s="87" t="str">
        <f>Setup!AK18</f>
        <v>May'24</v>
      </c>
      <c r="AL3" s="87" t="str">
        <f>Setup!AL18</f>
        <v>Jun'24</v>
      </c>
      <c r="AM3" s="87" t="str">
        <f>Setup!AM18</f>
        <v>Jul'24</v>
      </c>
      <c r="AN3" s="87" t="str">
        <f>Setup!AN18</f>
        <v>Aug'24</v>
      </c>
      <c r="AO3" s="87" t="str">
        <f>Setup!AO18</f>
        <v>Sep'24</v>
      </c>
      <c r="AP3" s="87" t="str">
        <f>Setup!AP18</f>
        <v>Oct'24</v>
      </c>
      <c r="AQ3" s="87" t="str">
        <f>Setup!AQ18</f>
        <v>Nov'24</v>
      </c>
      <c r="AR3" s="87" t="str">
        <f>Setup!AR18</f>
        <v>Dec'24</v>
      </c>
    </row>
    <row r="4" ht="6.0" customHeight="1"/>
    <row r="5">
      <c r="B5" s="88" t="s">
        <v>188</v>
      </c>
      <c r="C5" s="25"/>
      <c r="D5" s="25"/>
      <c r="E5" s="25"/>
      <c r="F5" s="25"/>
      <c r="G5" s="25"/>
      <c r="H5" s="25"/>
      <c r="I5" s="87" t="str">
        <f>Setup!I20</f>
        <v/>
      </c>
      <c r="J5" s="87" t="str">
        <f>Setup!J20</f>
        <v/>
      </c>
      <c r="K5" s="87" t="str">
        <f>Setup!K20</f>
        <v/>
      </c>
      <c r="L5" s="87" t="str">
        <f>Setup!L20</f>
        <v/>
      </c>
      <c r="M5" s="87" t="str">
        <f>Setup!M20</f>
        <v/>
      </c>
      <c r="N5" s="87" t="str">
        <f>Setup!N20</f>
        <v/>
      </c>
      <c r="O5" s="87" t="str">
        <f>Setup!O20</f>
        <v/>
      </c>
      <c r="P5" s="87" t="str">
        <f>Setup!P20</f>
        <v/>
      </c>
      <c r="Q5" s="87" t="str">
        <f>Setup!Q20</f>
        <v/>
      </c>
      <c r="R5" s="87" t="str">
        <f>Setup!R20</f>
        <v/>
      </c>
      <c r="S5" s="87" t="str">
        <f>Setup!S20</f>
        <v/>
      </c>
      <c r="T5" s="87" t="str">
        <f>Setup!T20</f>
        <v/>
      </c>
      <c r="U5" s="87" t="str">
        <f>Setup!U20</f>
        <v/>
      </c>
      <c r="V5" s="87" t="str">
        <f>Setup!V20</f>
        <v/>
      </c>
      <c r="W5" s="87" t="str">
        <f>Setup!W20</f>
        <v/>
      </c>
      <c r="X5" s="87" t="str">
        <f>Setup!X20</f>
        <v/>
      </c>
      <c r="Y5" s="87" t="str">
        <f>Setup!Y20</f>
        <v/>
      </c>
      <c r="Z5" s="87" t="str">
        <f>Setup!Z20</f>
        <v/>
      </c>
      <c r="AA5" s="87" t="str">
        <f>Setup!AA20</f>
        <v/>
      </c>
      <c r="AB5" s="87" t="str">
        <f>Setup!AB20</f>
        <v/>
      </c>
      <c r="AC5" s="87" t="str">
        <f>Setup!AC20</f>
        <v/>
      </c>
      <c r="AD5" s="87" t="str">
        <f>Setup!AD20</f>
        <v/>
      </c>
      <c r="AE5" s="87" t="str">
        <f>Setup!AE20</f>
        <v/>
      </c>
      <c r="AF5" s="87" t="str">
        <f>Setup!AF20</f>
        <v/>
      </c>
      <c r="AG5" s="87" t="str">
        <f>Setup!AG20</f>
        <v/>
      </c>
      <c r="AH5" s="87" t="str">
        <f>Setup!AH20</f>
        <v/>
      </c>
      <c r="AI5" s="87" t="str">
        <f>Setup!AI20</f>
        <v/>
      </c>
      <c r="AJ5" s="87" t="str">
        <f>Setup!AJ20</f>
        <v/>
      </c>
      <c r="AK5" s="87" t="str">
        <f>Setup!AK20</f>
        <v/>
      </c>
      <c r="AL5" s="87" t="str">
        <f>Setup!AL20</f>
        <v/>
      </c>
      <c r="AM5" s="87" t="str">
        <f>Setup!AM20</f>
        <v/>
      </c>
      <c r="AN5" s="87" t="str">
        <f>Setup!AN20</f>
        <v/>
      </c>
      <c r="AO5" s="87" t="str">
        <f>Setup!AO20</f>
        <v/>
      </c>
      <c r="AP5" s="87" t="str">
        <f>Setup!AP20</f>
        <v/>
      </c>
      <c r="AQ5" s="87" t="str">
        <f>Setup!AQ20</f>
        <v/>
      </c>
      <c r="AR5" s="87" t="str">
        <f>Setup!AR20</f>
        <v/>
      </c>
    </row>
    <row r="6" ht="5.25" customHeight="1">
      <c r="B6" s="1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>
      <c r="B7" s="11" t="s">
        <v>175</v>
      </c>
      <c r="C7" s="12"/>
      <c r="D7" s="12"/>
      <c r="E7" s="12"/>
      <c r="F7" s="12"/>
      <c r="G7" s="89">
        <f>subtotal(9,G8:G9)</f>
        <v>2328085</v>
      </c>
      <c r="H7" s="12"/>
      <c r="I7" s="89">
        <f t="shared" ref="I7:AR7" si="1">subtotal(9,I8:I9)</f>
        <v>48260</v>
      </c>
      <c r="J7" s="89">
        <f t="shared" si="1"/>
        <v>45830</v>
      </c>
      <c r="K7" s="89">
        <f t="shared" si="1"/>
        <v>49180</v>
      </c>
      <c r="L7" s="89">
        <f t="shared" si="1"/>
        <v>52080</v>
      </c>
      <c r="M7" s="89">
        <f t="shared" si="1"/>
        <v>58685</v>
      </c>
      <c r="N7" s="89">
        <f t="shared" si="1"/>
        <v>62810</v>
      </c>
      <c r="O7" s="89">
        <f t="shared" si="1"/>
        <v>64680</v>
      </c>
      <c r="P7" s="89">
        <f t="shared" si="1"/>
        <v>70840</v>
      </c>
      <c r="Q7" s="89">
        <f t="shared" si="1"/>
        <v>67760</v>
      </c>
      <c r="R7" s="89">
        <f t="shared" si="1"/>
        <v>64680</v>
      </c>
      <c r="S7" s="89">
        <f t="shared" si="1"/>
        <v>67760</v>
      </c>
      <c r="T7" s="89">
        <f t="shared" si="1"/>
        <v>67760</v>
      </c>
      <c r="U7" s="89">
        <f t="shared" si="1"/>
        <v>67760</v>
      </c>
      <c r="V7" s="89">
        <f t="shared" si="1"/>
        <v>61600</v>
      </c>
      <c r="W7" s="89">
        <f t="shared" si="1"/>
        <v>70840</v>
      </c>
      <c r="X7" s="89">
        <f t="shared" si="1"/>
        <v>61600</v>
      </c>
      <c r="Y7" s="89">
        <f t="shared" si="1"/>
        <v>70840</v>
      </c>
      <c r="Z7" s="89">
        <f t="shared" si="1"/>
        <v>67760</v>
      </c>
      <c r="AA7" s="89">
        <f t="shared" si="1"/>
        <v>64680</v>
      </c>
      <c r="AB7" s="89">
        <f t="shared" si="1"/>
        <v>70840</v>
      </c>
      <c r="AC7" s="89">
        <f t="shared" si="1"/>
        <v>64680</v>
      </c>
      <c r="AD7" s="89">
        <f t="shared" si="1"/>
        <v>67760</v>
      </c>
      <c r="AE7" s="89">
        <f t="shared" si="1"/>
        <v>67760</v>
      </c>
      <c r="AF7" s="89">
        <f t="shared" si="1"/>
        <v>64680</v>
      </c>
      <c r="AG7" s="89">
        <f t="shared" si="1"/>
        <v>70840</v>
      </c>
      <c r="AH7" s="89">
        <f t="shared" si="1"/>
        <v>64680</v>
      </c>
      <c r="AI7" s="89">
        <f t="shared" si="1"/>
        <v>64680</v>
      </c>
      <c r="AJ7" s="89">
        <f t="shared" si="1"/>
        <v>67760</v>
      </c>
      <c r="AK7" s="89">
        <f t="shared" si="1"/>
        <v>70840</v>
      </c>
      <c r="AL7" s="89">
        <f t="shared" si="1"/>
        <v>61600</v>
      </c>
      <c r="AM7" s="89">
        <f t="shared" si="1"/>
        <v>70840</v>
      </c>
      <c r="AN7" s="89">
        <f t="shared" si="1"/>
        <v>67760</v>
      </c>
      <c r="AO7" s="89">
        <f t="shared" si="1"/>
        <v>64680</v>
      </c>
      <c r="AP7" s="89">
        <f t="shared" si="1"/>
        <v>70840</v>
      </c>
      <c r="AQ7" s="89">
        <f t="shared" si="1"/>
        <v>64680</v>
      </c>
      <c r="AR7" s="89">
        <f t="shared" si="1"/>
        <v>67760</v>
      </c>
    </row>
    <row r="8">
      <c r="B8" s="13" t="s">
        <v>36</v>
      </c>
      <c r="G8" s="34">
        <f>subtotal(9,G9)</f>
        <v>2328085</v>
      </c>
      <c r="I8" s="34">
        <f t="shared" ref="I8:AR8" si="2">subtotal(9,I9)</f>
        <v>48260</v>
      </c>
      <c r="J8" s="34">
        <f t="shared" si="2"/>
        <v>45830</v>
      </c>
      <c r="K8" s="34">
        <f t="shared" si="2"/>
        <v>49180</v>
      </c>
      <c r="L8" s="34">
        <f t="shared" si="2"/>
        <v>52080</v>
      </c>
      <c r="M8" s="34">
        <f t="shared" si="2"/>
        <v>58685</v>
      </c>
      <c r="N8" s="34">
        <f t="shared" si="2"/>
        <v>62810</v>
      </c>
      <c r="O8" s="34">
        <f t="shared" si="2"/>
        <v>64680</v>
      </c>
      <c r="P8" s="34">
        <f t="shared" si="2"/>
        <v>70840</v>
      </c>
      <c r="Q8" s="34">
        <f t="shared" si="2"/>
        <v>67760</v>
      </c>
      <c r="R8" s="34">
        <f t="shared" si="2"/>
        <v>64680</v>
      </c>
      <c r="S8" s="34">
        <f t="shared" si="2"/>
        <v>67760</v>
      </c>
      <c r="T8" s="34">
        <f t="shared" si="2"/>
        <v>67760</v>
      </c>
      <c r="U8" s="34">
        <f t="shared" si="2"/>
        <v>67760</v>
      </c>
      <c r="V8" s="34">
        <f t="shared" si="2"/>
        <v>61600</v>
      </c>
      <c r="W8" s="34">
        <f t="shared" si="2"/>
        <v>70840</v>
      </c>
      <c r="X8" s="34">
        <f t="shared" si="2"/>
        <v>61600</v>
      </c>
      <c r="Y8" s="34">
        <f t="shared" si="2"/>
        <v>70840</v>
      </c>
      <c r="Z8" s="34">
        <f t="shared" si="2"/>
        <v>67760</v>
      </c>
      <c r="AA8" s="34">
        <f t="shared" si="2"/>
        <v>64680</v>
      </c>
      <c r="AB8" s="34">
        <f t="shared" si="2"/>
        <v>70840</v>
      </c>
      <c r="AC8" s="34">
        <f t="shared" si="2"/>
        <v>64680</v>
      </c>
      <c r="AD8" s="34">
        <f t="shared" si="2"/>
        <v>67760</v>
      </c>
      <c r="AE8" s="34">
        <f t="shared" si="2"/>
        <v>67760</v>
      </c>
      <c r="AF8" s="34">
        <f t="shared" si="2"/>
        <v>64680</v>
      </c>
      <c r="AG8" s="34">
        <f t="shared" si="2"/>
        <v>70840</v>
      </c>
      <c r="AH8" s="34">
        <f t="shared" si="2"/>
        <v>64680</v>
      </c>
      <c r="AI8" s="34">
        <f t="shared" si="2"/>
        <v>64680</v>
      </c>
      <c r="AJ8" s="34">
        <f t="shared" si="2"/>
        <v>67760</v>
      </c>
      <c r="AK8" s="34">
        <f t="shared" si="2"/>
        <v>70840</v>
      </c>
      <c r="AL8" s="34">
        <f t="shared" si="2"/>
        <v>61600</v>
      </c>
      <c r="AM8" s="34">
        <f t="shared" si="2"/>
        <v>70840</v>
      </c>
      <c r="AN8" s="34">
        <f t="shared" si="2"/>
        <v>67760</v>
      </c>
      <c r="AO8" s="34">
        <f t="shared" si="2"/>
        <v>64680</v>
      </c>
      <c r="AP8" s="34">
        <f t="shared" si="2"/>
        <v>70840</v>
      </c>
      <c r="AQ8" s="34">
        <f t="shared" si="2"/>
        <v>64680</v>
      </c>
      <c r="AR8" s="34">
        <f t="shared" si="2"/>
        <v>67760</v>
      </c>
    </row>
    <row r="9" outlineLevel="1">
      <c r="C9" s="13" t="s">
        <v>189</v>
      </c>
      <c r="G9" s="34">
        <f>sum(I9:AR9)</f>
        <v>2328085</v>
      </c>
      <c r="I9" s="34">
        <f>'Input general'!I26</f>
        <v>48260</v>
      </c>
      <c r="J9" s="34">
        <f>'Input general'!J26</f>
        <v>45830</v>
      </c>
      <c r="K9" s="34">
        <f>'Input general'!K26</f>
        <v>49180</v>
      </c>
      <c r="L9" s="34">
        <f>'Input general'!L26</f>
        <v>52080</v>
      </c>
      <c r="M9" s="34">
        <f>'Input general'!M26</f>
        <v>58685</v>
      </c>
      <c r="N9" s="34">
        <f>'Input general'!N26</f>
        <v>62810</v>
      </c>
      <c r="O9" s="34">
        <f>'Input general'!O26</f>
        <v>64680</v>
      </c>
      <c r="P9" s="34">
        <f>'Input general'!P26</f>
        <v>70840</v>
      </c>
      <c r="Q9" s="34">
        <f>'Input general'!Q26</f>
        <v>67760</v>
      </c>
      <c r="R9" s="34">
        <f>'Input general'!R26</f>
        <v>64680</v>
      </c>
      <c r="S9" s="34">
        <f>'Input general'!S26</f>
        <v>67760</v>
      </c>
      <c r="T9" s="34">
        <f>'Input general'!T26</f>
        <v>67760</v>
      </c>
      <c r="U9" s="34">
        <f>'Input general'!U26</f>
        <v>67760</v>
      </c>
      <c r="V9" s="34">
        <f>'Input general'!V26</f>
        <v>61600</v>
      </c>
      <c r="W9" s="34">
        <f>'Input general'!W26</f>
        <v>70840</v>
      </c>
      <c r="X9" s="34">
        <f>'Input general'!X26</f>
        <v>61600</v>
      </c>
      <c r="Y9" s="34">
        <f>'Input general'!Y26</f>
        <v>70840</v>
      </c>
      <c r="Z9" s="34">
        <f>'Input general'!Z26</f>
        <v>67760</v>
      </c>
      <c r="AA9" s="34">
        <f>'Input general'!AA26</f>
        <v>64680</v>
      </c>
      <c r="AB9" s="34">
        <f>'Input general'!AB26</f>
        <v>70840</v>
      </c>
      <c r="AC9" s="34">
        <f>'Input general'!AC26</f>
        <v>64680</v>
      </c>
      <c r="AD9" s="34">
        <f>'Input general'!AD26</f>
        <v>67760</v>
      </c>
      <c r="AE9" s="34">
        <f>'Input general'!AE26</f>
        <v>67760</v>
      </c>
      <c r="AF9" s="34">
        <f>'Input general'!AF26</f>
        <v>64680</v>
      </c>
      <c r="AG9" s="34">
        <f>'Input general'!AG26</f>
        <v>70840</v>
      </c>
      <c r="AH9" s="34">
        <f>'Input general'!AH26</f>
        <v>64680</v>
      </c>
      <c r="AI9" s="34">
        <f>'Input general'!AI26</f>
        <v>64680</v>
      </c>
      <c r="AJ9" s="34">
        <f>'Input general'!AJ26</f>
        <v>67760</v>
      </c>
      <c r="AK9" s="34">
        <f>'Input general'!AK26</f>
        <v>70840</v>
      </c>
      <c r="AL9" s="34">
        <f>'Input general'!AL26</f>
        <v>61600</v>
      </c>
      <c r="AM9" s="34">
        <f>'Input general'!AM26</f>
        <v>70840</v>
      </c>
      <c r="AN9" s="34">
        <f>'Input general'!AN26</f>
        <v>67760</v>
      </c>
      <c r="AO9" s="34">
        <f>'Input general'!AO26</f>
        <v>64680</v>
      </c>
      <c r="AP9" s="34">
        <f>'Input general'!AP26</f>
        <v>70840</v>
      </c>
      <c r="AQ9" s="34">
        <f>'Input general'!AQ26</f>
        <v>64680</v>
      </c>
      <c r="AR9" s="34">
        <f>'Input general'!AR26</f>
        <v>67760</v>
      </c>
    </row>
    <row r="10" ht="3.0" customHeight="1">
      <c r="G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>
      <c r="B11" s="11" t="s">
        <v>190</v>
      </c>
      <c r="C11" s="12"/>
      <c r="D11" s="12"/>
      <c r="E11" s="12"/>
      <c r="F11" s="12"/>
      <c r="G11" s="89">
        <f>subtotal(9,G12:G14)</f>
        <v>-918937.5</v>
      </c>
      <c r="H11" s="12"/>
      <c r="I11" s="89">
        <f t="shared" ref="I11:AR11" si="3">subtotal(9,I12:I14)</f>
        <v>-21412.5</v>
      </c>
      <c r="J11" s="89">
        <f t="shared" si="3"/>
        <v>-21412.5</v>
      </c>
      <c r="K11" s="89">
        <f t="shared" si="3"/>
        <v>-21412.5</v>
      </c>
      <c r="L11" s="89">
        <f t="shared" si="3"/>
        <v>-25900</v>
      </c>
      <c r="M11" s="89">
        <f t="shared" si="3"/>
        <v>-25900</v>
      </c>
      <c r="N11" s="89">
        <f t="shared" si="3"/>
        <v>-25900</v>
      </c>
      <c r="O11" s="89">
        <f t="shared" si="3"/>
        <v>-25900</v>
      </c>
      <c r="P11" s="89">
        <f t="shared" si="3"/>
        <v>-25900</v>
      </c>
      <c r="Q11" s="89">
        <f t="shared" si="3"/>
        <v>-25900</v>
      </c>
      <c r="R11" s="89">
        <f t="shared" si="3"/>
        <v>-25900</v>
      </c>
      <c r="S11" s="89">
        <f t="shared" si="3"/>
        <v>-25900</v>
      </c>
      <c r="T11" s="89">
        <f t="shared" si="3"/>
        <v>-25900</v>
      </c>
      <c r="U11" s="89">
        <f t="shared" si="3"/>
        <v>-25900</v>
      </c>
      <c r="V11" s="89">
        <f t="shared" si="3"/>
        <v>-25900</v>
      </c>
      <c r="W11" s="89">
        <f t="shared" si="3"/>
        <v>-25900</v>
      </c>
      <c r="X11" s="89">
        <f t="shared" si="3"/>
        <v>-25900</v>
      </c>
      <c r="Y11" s="89">
        <f t="shared" si="3"/>
        <v>-25900</v>
      </c>
      <c r="Z11" s="89">
        <f t="shared" si="3"/>
        <v>-25900</v>
      </c>
      <c r="AA11" s="89">
        <f t="shared" si="3"/>
        <v>-25900</v>
      </c>
      <c r="AB11" s="89">
        <f t="shared" si="3"/>
        <v>-25900</v>
      </c>
      <c r="AC11" s="89">
        <f t="shared" si="3"/>
        <v>-25900</v>
      </c>
      <c r="AD11" s="89">
        <f t="shared" si="3"/>
        <v>-25900</v>
      </c>
      <c r="AE11" s="89">
        <f t="shared" si="3"/>
        <v>-25900</v>
      </c>
      <c r="AF11" s="89">
        <f t="shared" si="3"/>
        <v>-25900</v>
      </c>
      <c r="AG11" s="89">
        <f t="shared" si="3"/>
        <v>-25900</v>
      </c>
      <c r="AH11" s="89">
        <f t="shared" si="3"/>
        <v>-25900</v>
      </c>
      <c r="AI11" s="89">
        <f t="shared" si="3"/>
        <v>-25900</v>
      </c>
      <c r="AJ11" s="89">
        <f t="shared" si="3"/>
        <v>-25900</v>
      </c>
      <c r="AK11" s="89">
        <f t="shared" si="3"/>
        <v>-25900</v>
      </c>
      <c r="AL11" s="89">
        <f t="shared" si="3"/>
        <v>-25900</v>
      </c>
      <c r="AM11" s="89">
        <f t="shared" si="3"/>
        <v>-25900</v>
      </c>
      <c r="AN11" s="89">
        <f t="shared" si="3"/>
        <v>-25900</v>
      </c>
      <c r="AO11" s="89">
        <f t="shared" si="3"/>
        <v>-25900</v>
      </c>
      <c r="AP11" s="89">
        <f t="shared" si="3"/>
        <v>-25900</v>
      </c>
      <c r="AQ11" s="89">
        <f t="shared" si="3"/>
        <v>-25900</v>
      </c>
      <c r="AR11" s="89">
        <f t="shared" si="3"/>
        <v>-25900</v>
      </c>
    </row>
    <row r="12">
      <c r="B12" s="13" t="s">
        <v>191</v>
      </c>
      <c r="G12" s="34">
        <f>subtotal(9,G13:G14)</f>
        <v>-918937.5</v>
      </c>
      <c r="I12" s="34">
        <f t="shared" ref="I12:AR12" si="4">subtotal(9,I13:I14)</f>
        <v>-21412.5</v>
      </c>
      <c r="J12" s="34">
        <f t="shared" si="4"/>
        <v>-21412.5</v>
      </c>
      <c r="K12" s="34">
        <f t="shared" si="4"/>
        <v>-21412.5</v>
      </c>
      <c r="L12" s="34">
        <f t="shared" si="4"/>
        <v>-25900</v>
      </c>
      <c r="M12" s="34">
        <f t="shared" si="4"/>
        <v>-25900</v>
      </c>
      <c r="N12" s="34">
        <f t="shared" si="4"/>
        <v>-25900</v>
      </c>
      <c r="O12" s="34">
        <f t="shared" si="4"/>
        <v>-25900</v>
      </c>
      <c r="P12" s="34">
        <f t="shared" si="4"/>
        <v>-25900</v>
      </c>
      <c r="Q12" s="34">
        <f t="shared" si="4"/>
        <v>-25900</v>
      </c>
      <c r="R12" s="34">
        <f t="shared" si="4"/>
        <v>-25900</v>
      </c>
      <c r="S12" s="34">
        <f t="shared" si="4"/>
        <v>-25900</v>
      </c>
      <c r="T12" s="34">
        <f t="shared" si="4"/>
        <v>-25900</v>
      </c>
      <c r="U12" s="34">
        <f t="shared" si="4"/>
        <v>-25900</v>
      </c>
      <c r="V12" s="34">
        <f t="shared" si="4"/>
        <v>-25900</v>
      </c>
      <c r="W12" s="34">
        <f t="shared" si="4"/>
        <v>-25900</v>
      </c>
      <c r="X12" s="34">
        <f t="shared" si="4"/>
        <v>-25900</v>
      </c>
      <c r="Y12" s="34">
        <f t="shared" si="4"/>
        <v>-25900</v>
      </c>
      <c r="Z12" s="34">
        <f t="shared" si="4"/>
        <v>-25900</v>
      </c>
      <c r="AA12" s="34">
        <f t="shared" si="4"/>
        <v>-25900</v>
      </c>
      <c r="AB12" s="34">
        <f t="shared" si="4"/>
        <v>-25900</v>
      </c>
      <c r="AC12" s="34">
        <f t="shared" si="4"/>
        <v>-25900</v>
      </c>
      <c r="AD12" s="34">
        <f t="shared" si="4"/>
        <v>-25900</v>
      </c>
      <c r="AE12" s="34">
        <f t="shared" si="4"/>
        <v>-25900</v>
      </c>
      <c r="AF12" s="34">
        <f t="shared" si="4"/>
        <v>-25900</v>
      </c>
      <c r="AG12" s="34">
        <f t="shared" si="4"/>
        <v>-25900</v>
      </c>
      <c r="AH12" s="34">
        <f t="shared" si="4"/>
        <v>-25900</v>
      </c>
      <c r="AI12" s="34">
        <f t="shared" si="4"/>
        <v>-25900</v>
      </c>
      <c r="AJ12" s="34">
        <f t="shared" si="4"/>
        <v>-25900</v>
      </c>
      <c r="AK12" s="34">
        <f t="shared" si="4"/>
        <v>-25900</v>
      </c>
      <c r="AL12" s="34">
        <f t="shared" si="4"/>
        <v>-25900</v>
      </c>
      <c r="AM12" s="34">
        <f t="shared" si="4"/>
        <v>-25900</v>
      </c>
      <c r="AN12" s="34">
        <f t="shared" si="4"/>
        <v>-25900</v>
      </c>
      <c r="AO12" s="34">
        <f t="shared" si="4"/>
        <v>-25900</v>
      </c>
      <c r="AP12" s="34">
        <f t="shared" si="4"/>
        <v>-25900</v>
      </c>
      <c r="AQ12" s="34">
        <f t="shared" si="4"/>
        <v>-25900</v>
      </c>
      <c r="AR12" s="34">
        <f t="shared" si="4"/>
        <v>-25900</v>
      </c>
    </row>
    <row r="13" outlineLevel="1">
      <c r="C13" s="13" t="s">
        <v>192</v>
      </c>
      <c r="G13" s="34">
        <f t="shared" ref="G13:G14" si="5">sum(I13:AR13)</f>
        <v>-915337.5</v>
      </c>
      <c r="I13" s="34">
        <f>-Personnel!GJ49</f>
        <v>-21312.5</v>
      </c>
      <c r="J13" s="34">
        <f>-Personnel!GK49</f>
        <v>-21312.5</v>
      </c>
      <c r="K13" s="34">
        <f>-Personnel!GL49</f>
        <v>-21312.5</v>
      </c>
      <c r="L13" s="34">
        <f>-Personnel!GM49</f>
        <v>-25800</v>
      </c>
      <c r="M13" s="34">
        <f>-Personnel!GN49</f>
        <v>-25800</v>
      </c>
      <c r="N13" s="34">
        <f>-Personnel!GO49</f>
        <v>-25800</v>
      </c>
      <c r="O13" s="34">
        <f>-Personnel!GP49</f>
        <v>-25800</v>
      </c>
      <c r="P13" s="34">
        <f>-Personnel!GQ49</f>
        <v>-25800</v>
      </c>
      <c r="Q13" s="34">
        <f>-Personnel!GR49</f>
        <v>-25800</v>
      </c>
      <c r="R13" s="34">
        <f>-Personnel!GS49</f>
        <v>-25800</v>
      </c>
      <c r="S13" s="34">
        <f>-Personnel!GT49</f>
        <v>-25800</v>
      </c>
      <c r="T13" s="34">
        <f>-Personnel!GU49</f>
        <v>-25800</v>
      </c>
      <c r="U13" s="34">
        <f>-Personnel!GV49</f>
        <v>-25800</v>
      </c>
      <c r="V13" s="34">
        <f>-Personnel!GW49</f>
        <v>-25800</v>
      </c>
      <c r="W13" s="34">
        <f>-Personnel!GX49</f>
        <v>-25800</v>
      </c>
      <c r="X13" s="34">
        <f>-Personnel!GY49</f>
        <v>-25800</v>
      </c>
      <c r="Y13" s="34">
        <f>-Personnel!GZ49</f>
        <v>-25800</v>
      </c>
      <c r="Z13" s="34">
        <f>-Personnel!HA49</f>
        <v>-25800</v>
      </c>
      <c r="AA13" s="34">
        <f>-Personnel!HB49</f>
        <v>-25800</v>
      </c>
      <c r="AB13" s="34">
        <f>-Personnel!HC49</f>
        <v>-25800</v>
      </c>
      <c r="AC13" s="34">
        <f>-Personnel!HD49</f>
        <v>-25800</v>
      </c>
      <c r="AD13" s="34">
        <f>-Personnel!HE49</f>
        <v>-25800</v>
      </c>
      <c r="AE13" s="34">
        <f>-Personnel!HF49</f>
        <v>-25800</v>
      </c>
      <c r="AF13" s="34">
        <f>-Personnel!HG49</f>
        <v>-25800</v>
      </c>
      <c r="AG13" s="34">
        <f>-Personnel!HH49</f>
        <v>-25800</v>
      </c>
      <c r="AH13" s="34">
        <f>-Personnel!HI49</f>
        <v>-25800</v>
      </c>
      <c r="AI13" s="34">
        <f>-Personnel!HJ49</f>
        <v>-25800</v>
      </c>
      <c r="AJ13" s="34">
        <f>-Personnel!HK49</f>
        <v>-25800</v>
      </c>
      <c r="AK13" s="34">
        <f>-Personnel!HL49</f>
        <v>-25800</v>
      </c>
      <c r="AL13" s="34">
        <f>-Personnel!HM49</f>
        <v>-25800</v>
      </c>
      <c r="AM13" s="34">
        <f>-Personnel!HN49</f>
        <v>-25800</v>
      </c>
      <c r="AN13" s="34">
        <f>-Personnel!HO49</f>
        <v>-25800</v>
      </c>
      <c r="AO13" s="34">
        <f>-Personnel!HP49</f>
        <v>-25800</v>
      </c>
      <c r="AP13" s="34">
        <f>-Personnel!HQ49</f>
        <v>-25800</v>
      </c>
      <c r="AQ13" s="34">
        <f>-Personnel!HR49</f>
        <v>-25800</v>
      </c>
      <c r="AR13" s="34">
        <f>-Personnel!HS49</f>
        <v>-25800</v>
      </c>
    </row>
    <row r="14" outlineLevel="1">
      <c r="C14" s="13" t="s">
        <v>193</v>
      </c>
      <c r="G14" s="34">
        <f t="shared" si="5"/>
        <v>-3600</v>
      </c>
      <c r="I14" s="36">
        <f>-'Input general'!I42</f>
        <v>-100</v>
      </c>
      <c r="J14" s="36">
        <f>-'Input general'!J42</f>
        <v>-100</v>
      </c>
      <c r="K14" s="36">
        <f>-'Input general'!K42</f>
        <v>-100</v>
      </c>
      <c r="L14" s="36">
        <f>-'Input general'!L42</f>
        <v>-100</v>
      </c>
      <c r="M14" s="36">
        <f>-'Input general'!M42</f>
        <v>-100</v>
      </c>
      <c r="N14" s="36">
        <f>-'Input general'!N42</f>
        <v>-100</v>
      </c>
      <c r="O14" s="36">
        <f>-'Input general'!O42</f>
        <v>-100</v>
      </c>
      <c r="P14" s="36">
        <f>-'Input general'!P42</f>
        <v>-100</v>
      </c>
      <c r="Q14" s="36">
        <f>-'Input general'!Q42</f>
        <v>-100</v>
      </c>
      <c r="R14" s="36">
        <f>-'Input general'!R42</f>
        <v>-100</v>
      </c>
      <c r="S14" s="36">
        <f>-'Input general'!S42</f>
        <v>-100</v>
      </c>
      <c r="T14" s="36">
        <f>-'Input general'!T42</f>
        <v>-100</v>
      </c>
      <c r="U14" s="36">
        <f>-'Input general'!U42</f>
        <v>-100</v>
      </c>
      <c r="V14" s="36">
        <f>-'Input general'!V42</f>
        <v>-100</v>
      </c>
      <c r="W14" s="36">
        <f>-'Input general'!W42</f>
        <v>-100</v>
      </c>
      <c r="X14" s="36">
        <f>-'Input general'!X42</f>
        <v>-100</v>
      </c>
      <c r="Y14" s="36">
        <f>-'Input general'!Y42</f>
        <v>-100</v>
      </c>
      <c r="Z14" s="36">
        <f>-'Input general'!Z42</f>
        <v>-100</v>
      </c>
      <c r="AA14" s="36">
        <f>-'Input general'!AA42</f>
        <v>-100</v>
      </c>
      <c r="AB14" s="36">
        <f>-'Input general'!AB42</f>
        <v>-100</v>
      </c>
      <c r="AC14" s="36">
        <f>-'Input general'!AC42</f>
        <v>-100</v>
      </c>
      <c r="AD14" s="36">
        <f>-'Input general'!AD42</f>
        <v>-100</v>
      </c>
      <c r="AE14" s="36">
        <f>-'Input general'!AE42</f>
        <v>-100</v>
      </c>
      <c r="AF14" s="36">
        <f>-'Input general'!AF42</f>
        <v>-100</v>
      </c>
      <c r="AG14" s="36">
        <f>-'Input general'!AG42</f>
        <v>-100</v>
      </c>
      <c r="AH14" s="36">
        <f>-'Input general'!AH42</f>
        <v>-100</v>
      </c>
      <c r="AI14" s="36">
        <f>-'Input general'!AI42</f>
        <v>-100</v>
      </c>
      <c r="AJ14" s="36">
        <f>-'Input general'!AJ42</f>
        <v>-100</v>
      </c>
      <c r="AK14" s="36">
        <f>-'Input general'!AK42</f>
        <v>-100</v>
      </c>
      <c r="AL14" s="36">
        <f>-'Input general'!AL42</f>
        <v>-100</v>
      </c>
      <c r="AM14" s="36">
        <f>-'Input general'!AM42</f>
        <v>-100</v>
      </c>
      <c r="AN14" s="36">
        <f>-'Input general'!AN42</f>
        <v>-100</v>
      </c>
      <c r="AO14" s="36">
        <f>-'Input general'!AO42</f>
        <v>-100</v>
      </c>
      <c r="AP14" s="36">
        <f>-'Input general'!AP42</f>
        <v>-100</v>
      </c>
      <c r="AQ14" s="36">
        <f>-'Input general'!AQ42</f>
        <v>-100</v>
      </c>
      <c r="AR14" s="36">
        <f>-'Input general'!AR42</f>
        <v>-100</v>
      </c>
    </row>
    <row r="15">
      <c r="B15" s="90" t="s">
        <v>194</v>
      </c>
      <c r="C15" s="91"/>
      <c r="D15" s="91"/>
      <c r="E15" s="91"/>
      <c r="F15" s="91"/>
      <c r="G15" s="92">
        <f>subtotal(9,G7:G14)</f>
        <v>1409147.5</v>
      </c>
      <c r="H15" s="91"/>
      <c r="I15" s="92">
        <f t="shared" ref="I15:AR15" si="6">subtotal(9,I7:I14)</f>
        <v>26847.5</v>
      </c>
      <c r="J15" s="92">
        <f t="shared" si="6"/>
        <v>24417.5</v>
      </c>
      <c r="K15" s="92">
        <f t="shared" si="6"/>
        <v>27767.5</v>
      </c>
      <c r="L15" s="92">
        <f t="shared" si="6"/>
        <v>26180</v>
      </c>
      <c r="M15" s="92">
        <f t="shared" si="6"/>
        <v>32785</v>
      </c>
      <c r="N15" s="92">
        <f t="shared" si="6"/>
        <v>36910</v>
      </c>
      <c r="O15" s="92">
        <f t="shared" si="6"/>
        <v>38780</v>
      </c>
      <c r="P15" s="92">
        <f t="shared" si="6"/>
        <v>44940</v>
      </c>
      <c r="Q15" s="92">
        <f t="shared" si="6"/>
        <v>41860</v>
      </c>
      <c r="R15" s="92">
        <f t="shared" si="6"/>
        <v>38780</v>
      </c>
      <c r="S15" s="92">
        <f t="shared" si="6"/>
        <v>41860</v>
      </c>
      <c r="T15" s="92">
        <f t="shared" si="6"/>
        <v>41860</v>
      </c>
      <c r="U15" s="92">
        <f t="shared" si="6"/>
        <v>41860</v>
      </c>
      <c r="V15" s="92">
        <f t="shared" si="6"/>
        <v>35700</v>
      </c>
      <c r="W15" s="92">
        <f t="shared" si="6"/>
        <v>44940</v>
      </c>
      <c r="X15" s="92">
        <f t="shared" si="6"/>
        <v>35700</v>
      </c>
      <c r="Y15" s="92">
        <f t="shared" si="6"/>
        <v>44940</v>
      </c>
      <c r="Z15" s="92">
        <f t="shared" si="6"/>
        <v>41860</v>
      </c>
      <c r="AA15" s="92">
        <f t="shared" si="6"/>
        <v>38780</v>
      </c>
      <c r="AB15" s="92">
        <f t="shared" si="6"/>
        <v>44940</v>
      </c>
      <c r="AC15" s="92">
        <f t="shared" si="6"/>
        <v>38780</v>
      </c>
      <c r="AD15" s="92">
        <f t="shared" si="6"/>
        <v>41860</v>
      </c>
      <c r="AE15" s="92">
        <f t="shared" si="6"/>
        <v>41860</v>
      </c>
      <c r="AF15" s="92">
        <f t="shared" si="6"/>
        <v>38780</v>
      </c>
      <c r="AG15" s="92">
        <f t="shared" si="6"/>
        <v>44940</v>
      </c>
      <c r="AH15" s="92">
        <f t="shared" si="6"/>
        <v>38780</v>
      </c>
      <c r="AI15" s="92">
        <f t="shared" si="6"/>
        <v>38780</v>
      </c>
      <c r="AJ15" s="92">
        <f t="shared" si="6"/>
        <v>41860</v>
      </c>
      <c r="AK15" s="92">
        <f t="shared" si="6"/>
        <v>44940</v>
      </c>
      <c r="AL15" s="92">
        <f t="shared" si="6"/>
        <v>35700</v>
      </c>
      <c r="AM15" s="92">
        <f t="shared" si="6"/>
        <v>44940</v>
      </c>
      <c r="AN15" s="92">
        <f t="shared" si="6"/>
        <v>41860</v>
      </c>
      <c r="AO15" s="92">
        <f t="shared" si="6"/>
        <v>38780</v>
      </c>
      <c r="AP15" s="92">
        <f t="shared" si="6"/>
        <v>44940</v>
      </c>
      <c r="AQ15" s="92">
        <f t="shared" si="6"/>
        <v>38780</v>
      </c>
      <c r="AR15" s="92">
        <f t="shared" si="6"/>
        <v>41860</v>
      </c>
    </row>
    <row r="16">
      <c r="B16" s="13" t="s">
        <v>140</v>
      </c>
      <c r="G16" s="34">
        <f>subtotal(9,G17:G18)</f>
        <v>-194400</v>
      </c>
      <c r="I16" s="34">
        <f t="shared" ref="I16:AR16" si="7">subtotal(9,I17:I18)</f>
        <v>-5400</v>
      </c>
      <c r="J16" s="34">
        <f t="shared" si="7"/>
        <v>-5400</v>
      </c>
      <c r="K16" s="34">
        <f t="shared" si="7"/>
        <v>-5400</v>
      </c>
      <c r="L16" s="34">
        <f t="shared" si="7"/>
        <v>-5400</v>
      </c>
      <c r="M16" s="34">
        <f t="shared" si="7"/>
        <v>-5400</v>
      </c>
      <c r="N16" s="34">
        <f t="shared" si="7"/>
        <v>-5400</v>
      </c>
      <c r="O16" s="34">
        <f t="shared" si="7"/>
        <v>-5400</v>
      </c>
      <c r="P16" s="34">
        <f t="shared" si="7"/>
        <v>-5400</v>
      </c>
      <c r="Q16" s="34">
        <f t="shared" si="7"/>
        <v>-5400</v>
      </c>
      <c r="R16" s="34">
        <f t="shared" si="7"/>
        <v>-5400</v>
      </c>
      <c r="S16" s="34">
        <f t="shared" si="7"/>
        <v>-5400</v>
      </c>
      <c r="T16" s="34">
        <f t="shared" si="7"/>
        <v>-5400</v>
      </c>
      <c r="U16" s="34">
        <f t="shared" si="7"/>
        <v>-5400</v>
      </c>
      <c r="V16" s="34">
        <f t="shared" si="7"/>
        <v>-5400</v>
      </c>
      <c r="W16" s="34">
        <f t="shared" si="7"/>
        <v>-5400</v>
      </c>
      <c r="X16" s="34">
        <f t="shared" si="7"/>
        <v>-5400</v>
      </c>
      <c r="Y16" s="34">
        <f t="shared" si="7"/>
        <v>-5400</v>
      </c>
      <c r="Z16" s="34">
        <f t="shared" si="7"/>
        <v>-5400</v>
      </c>
      <c r="AA16" s="34">
        <f t="shared" si="7"/>
        <v>-5400</v>
      </c>
      <c r="AB16" s="34">
        <f t="shared" si="7"/>
        <v>-5400</v>
      </c>
      <c r="AC16" s="34">
        <f t="shared" si="7"/>
        <v>-5400</v>
      </c>
      <c r="AD16" s="34">
        <f t="shared" si="7"/>
        <v>-5400</v>
      </c>
      <c r="AE16" s="34">
        <f t="shared" si="7"/>
        <v>-5400</v>
      </c>
      <c r="AF16" s="34">
        <f t="shared" si="7"/>
        <v>-5400</v>
      </c>
      <c r="AG16" s="34">
        <f t="shared" si="7"/>
        <v>-5400</v>
      </c>
      <c r="AH16" s="34">
        <f t="shared" si="7"/>
        <v>-5400</v>
      </c>
      <c r="AI16" s="34">
        <f t="shared" si="7"/>
        <v>-5400</v>
      </c>
      <c r="AJ16" s="34">
        <f t="shared" si="7"/>
        <v>-5400</v>
      </c>
      <c r="AK16" s="34">
        <f t="shared" si="7"/>
        <v>-5400</v>
      </c>
      <c r="AL16" s="34">
        <f t="shared" si="7"/>
        <v>-5400</v>
      </c>
      <c r="AM16" s="34">
        <f t="shared" si="7"/>
        <v>-5400</v>
      </c>
      <c r="AN16" s="34">
        <f t="shared" si="7"/>
        <v>-5400</v>
      </c>
      <c r="AO16" s="34">
        <f t="shared" si="7"/>
        <v>-5400</v>
      </c>
      <c r="AP16" s="34">
        <f t="shared" si="7"/>
        <v>-5400</v>
      </c>
      <c r="AQ16" s="34">
        <f t="shared" si="7"/>
        <v>-5400</v>
      </c>
      <c r="AR16" s="34">
        <f t="shared" si="7"/>
        <v>-5400</v>
      </c>
    </row>
    <row r="17" outlineLevel="1">
      <c r="C17" s="13" t="s">
        <v>195</v>
      </c>
      <c r="G17" s="34">
        <f t="shared" ref="G17:G18" si="8">sum(I17:AR17)</f>
        <v>-180000</v>
      </c>
      <c r="I17" s="34">
        <f>-Personnel!GJ50</f>
        <v>-5000</v>
      </c>
      <c r="J17" s="34">
        <f>-Personnel!GK50</f>
        <v>-5000</v>
      </c>
      <c r="K17" s="34">
        <f>-Personnel!GL50</f>
        <v>-5000</v>
      </c>
      <c r="L17" s="34">
        <f>-Personnel!GM50</f>
        <v>-5000</v>
      </c>
      <c r="M17" s="34">
        <f>-Personnel!GN50</f>
        <v>-5000</v>
      </c>
      <c r="N17" s="34">
        <f>-Personnel!GO50</f>
        <v>-5000</v>
      </c>
      <c r="O17" s="34">
        <f>-Personnel!GP50</f>
        <v>-5000</v>
      </c>
      <c r="P17" s="34">
        <f>-Personnel!GQ50</f>
        <v>-5000</v>
      </c>
      <c r="Q17" s="34">
        <f>-Personnel!GR50</f>
        <v>-5000</v>
      </c>
      <c r="R17" s="34">
        <f>-Personnel!GS50</f>
        <v>-5000</v>
      </c>
      <c r="S17" s="34">
        <f>-Personnel!GT50</f>
        <v>-5000</v>
      </c>
      <c r="T17" s="34">
        <f>-Personnel!GU50</f>
        <v>-5000</v>
      </c>
      <c r="U17" s="34">
        <f>-Personnel!GV50</f>
        <v>-5000</v>
      </c>
      <c r="V17" s="34">
        <f>-Personnel!GW50</f>
        <v>-5000</v>
      </c>
      <c r="W17" s="34">
        <f>-Personnel!GX50</f>
        <v>-5000</v>
      </c>
      <c r="X17" s="34">
        <f>-Personnel!GY50</f>
        <v>-5000</v>
      </c>
      <c r="Y17" s="34">
        <f>-Personnel!GZ50</f>
        <v>-5000</v>
      </c>
      <c r="Z17" s="34">
        <f>-Personnel!HA50</f>
        <v>-5000</v>
      </c>
      <c r="AA17" s="34">
        <f>-Personnel!HB50</f>
        <v>-5000</v>
      </c>
      <c r="AB17" s="34">
        <f>-Personnel!HC50</f>
        <v>-5000</v>
      </c>
      <c r="AC17" s="34">
        <f>-Personnel!HD50</f>
        <v>-5000</v>
      </c>
      <c r="AD17" s="34">
        <f>-Personnel!HE50</f>
        <v>-5000</v>
      </c>
      <c r="AE17" s="34">
        <f>-Personnel!HF50</f>
        <v>-5000</v>
      </c>
      <c r="AF17" s="34">
        <f>-Personnel!HG50</f>
        <v>-5000</v>
      </c>
      <c r="AG17" s="34">
        <f>-Personnel!HH50</f>
        <v>-5000</v>
      </c>
      <c r="AH17" s="34">
        <f>-Personnel!HI50</f>
        <v>-5000</v>
      </c>
      <c r="AI17" s="34">
        <f>-Personnel!HJ50</f>
        <v>-5000</v>
      </c>
      <c r="AJ17" s="34">
        <f>-Personnel!HK50</f>
        <v>-5000</v>
      </c>
      <c r="AK17" s="34">
        <f>-Personnel!HL50</f>
        <v>-5000</v>
      </c>
      <c r="AL17" s="34">
        <f>-Personnel!HM50</f>
        <v>-5000</v>
      </c>
      <c r="AM17" s="34">
        <f>-Personnel!HN50</f>
        <v>-5000</v>
      </c>
      <c r="AN17" s="34">
        <f>-Personnel!HO50</f>
        <v>-5000</v>
      </c>
      <c r="AO17" s="34">
        <f>-Personnel!HP50</f>
        <v>-5000</v>
      </c>
      <c r="AP17" s="34">
        <f>-Personnel!HQ50</f>
        <v>-5000</v>
      </c>
      <c r="AQ17" s="34">
        <f>-Personnel!HR50</f>
        <v>-5000</v>
      </c>
      <c r="AR17" s="34">
        <f>-Personnel!HS50</f>
        <v>-5000</v>
      </c>
    </row>
    <row r="18" outlineLevel="1">
      <c r="C18" s="13" t="s">
        <v>88</v>
      </c>
      <c r="G18" s="34">
        <f t="shared" si="8"/>
        <v>-14400</v>
      </c>
      <c r="I18" s="34">
        <f>-'Input general'!I58</f>
        <v>-400</v>
      </c>
      <c r="J18" s="34">
        <f>-'Input general'!J58</f>
        <v>-400</v>
      </c>
      <c r="K18" s="34">
        <f>-'Input general'!K58</f>
        <v>-400</v>
      </c>
      <c r="L18" s="34">
        <f>-'Input general'!L58</f>
        <v>-400</v>
      </c>
      <c r="M18" s="34">
        <f>-'Input general'!M58</f>
        <v>-400</v>
      </c>
      <c r="N18" s="34">
        <f>-'Input general'!N58</f>
        <v>-400</v>
      </c>
      <c r="O18" s="34">
        <f>-'Input general'!O58</f>
        <v>-400</v>
      </c>
      <c r="P18" s="34">
        <f>-'Input general'!P58</f>
        <v>-400</v>
      </c>
      <c r="Q18" s="34">
        <f>-'Input general'!Q58</f>
        <v>-400</v>
      </c>
      <c r="R18" s="34">
        <f>-'Input general'!R58</f>
        <v>-400</v>
      </c>
      <c r="S18" s="34">
        <f>-'Input general'!S58</f>
        <v>-400</v>
      </c>
      <c r="T18" s="34">
        <f>-'Input general'!T58</f>
        <v>-400</v>
      </c>
      <c r="U18" s="34">
        <f>-'Input general'!U58</f>
        <v>-400</v>
      </c>
      <c r="V18" s="34">
        <f>-'Input general'!V58</f>
        <v>-400</v>
      </c>
      <c r="W18" s="34">
        <f>-'Input general'!W58</f>
        <v>-400</v>
      </c>
      <c r="X18" s="34">
        <f>-'Input general'!X58</f>
        <v>-400</v>
      </c>
      <c r="Y18" s="34">
        <f>-'Input general'!Y58</f>
        <v>-400</v>
      </c>
      <c r="Z18" s="34">
        <f>-'Input general'!Z58</f>
        <v>-400</v>
      </c>
      <c r="AA18" s="34">
        <f>-'Input general'!AA58</f>
        <v>-400</v>
      </c>
      <c r="AB18" s="34">
        <f>-'Input general'!AB58</f>
        <v>-400</v>
      </c>
      <c r="AC18" s="34">
        <f>-'Input general'!AC58</f>
        <v>-400</v>
      </c>
      <c r="AD18" s="34">
        <f>-'Input general'!AD58</f>
        <v>-400</v>
      </c>
      <c r="AE18" s="34">
        <f>-'Input general'!AE58</f>
        <v>-400</v>
      </c>
      <c r="AF18" s="34">
        <f>-'Input general'!AF58</f>
        <v>-400</v>
      </c>
      <c r="AG18" s="34">
        <f>-'Input general'!AG58</f>
        <v>-400</v>
      </c>
      <c r="AH18" s="34">
        <f>-'Input general'!AH58</f>
        <v>-400</v>
      </c>
      <c r="AI18" s="34">
        <f>-'Input general'!AI58</f>
        <v>-400</v>
      </c>
      <c r="AJ18" s="34">
        <f>-'Input general'!AJ58</f>
        <v>-400</v>
      </c>
      <c r="AK18" s="34">
        <f>-'Input general'!AK58</f>
        <v>-400</v>
      </c>
      <c r="AL18" s="34">
        <f>-'Input general'!AL58</f>
        <v>-400</v>
      </c>
      <c r="AM18" s="34">
        <f>-'Input general'!AM58</f>
        <v>-400</v>
      </c>
      <c r="AN18" s="34">
        <f>-'Input general'!AN58</f>
        <v>-400</v>
      </c>
      <c r="AO18" s="34">
        <f>-'Input general'!AO58</f>
        <v>-400</v>
      </c>
      <c r="AP18" s="34">
        <f>-'Input general'!AP58</f>
        <v>-400</v>
      </c>
      <c r="AQ18" s="34">
        <f>-'Input general'!AQ58</f>
        <v>-400</v>
      </c>
      <c r="AR18" s="34">
        <f>-'Input general'!AR58</f>
        <v>-400</v>
      </c>
    </row>
    <row r="19">
      <c r="B19" s="13" t="s">
        <v>147</v>
      </c>
      <c r="G19" s="34">
        <f>subtotal(9,G20:G22)</f>
        <v>-198100</v>
      </c>
      <c r="I19" s="34">
        <f t="shared" ref="I19:AR19" si="9">subtotal(9,I20:I22)</f>
        <v>-5600</v>
      </c>
      <c r="J19" s="34">
        <f t="shared" si="9"/>
        <v>-5500</v>
      </c>
      <c r="K19" s="34">
        <f t="shared" si="9"/>
        <v>-5500</v>
      </c>
      <c r="L19" s="34">
        <f t="shared" si="9"/>
        <v>-5500</v>
      </c>
      <c r="M19" s="34">
        <f t="shared" si="9"/>
        <v>-5500</v>
      </c>
      <c r="N19" s="34">
        <f t="shared" si="9"/>
        <v>-5500</v>
      </c>
      <c r="O19" s="34">
        <f t="shared" si="9"/>
        <v>-5500</v>
      </c>
      <c r="P19" s="34">
        <f t="shared" si="9"/>
        <v>-5500</v>
      </c>
      <c r="Q19" s="34">
        <f t="shared" si="9"/>
        <v>-5500</v>
      </c>
      <c r="R19" s="34">
        <f t="shared" si="9"/>
        <v>-5500</v>
      </c>
      <c r="S19" s="34">
        <f t="shared" si="9"/>
        <v>-5500</v>
      </c>
      <c r="T19" s="34">
        <f t="shared" si="9"/>
        <v>-5500</v>
      </c>
      <c r="U19" s="34">
        <f t="shared" si="9"/>
        <v>-5500</v>
      </c>
      <c r="V19" s="34">
        <f t="shared" si="9"/>
        <v>-5500</v>
      </c>
      <c r="W19" s="34">
        <f t="shared" si="9"/>
        <v>-5500</v>
      </c>
      <c r="X19" s="34">
        <f t="shared" si="9"/>
        <v>-5500</v>
      </c>
      <c r="Y19" s="34">
        <f t="shared" si="9"/>
        <v>-5500</v>
      </c>
      <c r="Z19" s="34">
        <f t="shared" si="9"/>
        <v>-5500</v>
      </c>
      <c r="AA19" s="34">
        <f t="shared" si="9"/>
        <v>-5500</v>
      </c>
      <c r="AB19" s="34">
        <f t="shared" si="9"/>
        <v>-5500</v>
      </c>
      <c r="AC19" s="34">
        <f t="shared" si="9"/>
        <v>-5500</v>
      </c>
      <c r="AD19" s="34">
        <f t="shared" si="9"/>
        <v>-5500</v>
      </c>
      <c r="AE19" s="34">
        <f t="shared" si="9"/>
        <v>-5500</v>
      </c>
      <c r="AF19" s="34">
        <f t="shared" si="9"/>
        <v>-5500</v>
      </c>
      <c r="AG19" s="34">
        <f t="shared" si="9"/>
        <v>-5500</v>
      </c>
      <c r="AH19" s="34">
        <f t="shared" si="9"/>
        <v>-5500</v>
      </c>
      <c r="AI19" s="34">
        <f t="shared" si="9"/>
        <v>-5500</v>
      </c>
      <c r="AJ19" s="34">
        <f t="shared" si="9"/>
        <v>-5500</v>
      </c>
      <c r="AK19" s="34">
        <f t="shared" si="9"/>
        <v>-5500</v>
      </c>
      <c r="AL19" s="34">
        <f t="shared" si="9"/>
        <v>-5500</v>
      </c>
      <c r="AM19" s="34">
        <f t="shared" si="9"/>
        <v>-5500</v>
      </c>
      <c r="AN19" s="34">
        <f t="shared" si="9"/>
        <v>-5500</v>
      </c>
      <c r="AO19" s="34">
        <f t="shared" si="9"/>
        <v>-5500</v>
      </c>
      <c r="AP19" s="34">
        <f t="shared" si="9"/>
        <v>-5500</v>
      </c>
      <c r="AQ19" s="34">
        <f t="shared" si="9"/>
        <v>-5500</v>
      </c>
      <c r="AR19" s="34">
        <f t="shared" si="9"/>
        <v>-5500</v>
      </c>
    </row>
    <row r="20" outlineLevel="1">
      <c r="C20" s="13" t="s">
        <v>196</v>
      </c>
      <c r="G20" s="34">
        <f t="shared" ref="G20:G22" si="10">sum(I20:AR20)</f>
        <v>-180000</v>
      </c>
      <c r="I20" s="34">
        <f>-Personnel!GJ51</f>
        <v>-5000</v>
      </c>
      <c r="J20" s="34">
        <f>-Personnel!GK51</f>
        <v>-5000</v>
      </c>
      <c r="K20" s="34">
        <f>-Personnel!GL51</f>
        <v>-5000</v>
      </c>
      <c r="L20" s="34">
        <f>-Personnel!GM51</f>
        <v>-5000</v>
      </c>
      <c r="M20" s="34">
        <f>-Personnel!GN51</f>
        <v>-5000</v>
      </c>
      <c r="N20" s="34">
        <f>-Personnel!GO51</f>
        <v>-5000</v>
      </c>
      <c r="O20" s="34">
        <f>-Personnel!GP51</f>
        <v>-5000</v>
      </c>
      <c r="P20" s="34">
        <f>-Personnel!GQ51</f>
        <v>-5000</v>
      </c>
      <c r="Q20" s="34">
        <f>-Personnel!GR51</f>
        <v>-5000</v>
      </c>
      <c r="R20" s="34">
        <f>-Personnel!GS51</f>
        <v>-5000</v>
      </c>
      <c r="S20" s="34">
        <f>-Personnel!GT51</f>
        <v>-5000</v>
      </c>
      <c r="T20" s="34">
        <f>-Personnel!GU51</f>
        <v>-5000</v>
      </c>
      <c r="U20" s="34">
        <f>-Personnel!GV51</f>
        <v>-5000</v>
      </c>
      <c r="V20" s="34">
        <f>-Personnel!GW51</f>
        <v>-5000</v>
      </c>
      <c r="W20" s="34">
        <f>-Personnel!GX51</f>
        <v>-5000</v>
      </c>
      <c r="X20" s="34">
        <f>-Personnel!GY51</f>
        <v>-5000</v>
      </c>
      <c r="Y20" s="34">
        <f>-Personnel!GZ51</f>
        <v>-5000</v>
      </c>
      <c r="Z20" s="34">
        <f>-Personnel!HA51</f>
        <v>-5000</v>
      </c>
      <c r="AA20" s="34">
        <f>-Personnel!HB51</f>
        <v>-5000</v>
      </c>
      <c r="AB20" s="34">
        <f>-Personnel!HC51</f>
        <v>-5000</v>
      </c>
      <c r="AC20" s="34">
        <f>-Personnel!HD51</f>
        <v>-5000</v>
      </c>
      <c r="AD20" s="34">
        <f>-Personnel!HE51</f>
        <v>-5000</v>
      </c>
      <c r="AE20" s="34">
        <f>-Personnel!HF51</f>
        <v>-5000</v>
      </c>
      <c r="AF20" s="34">
        <f>-Personnel!HG51</f>
        <v>-5000</v>
      </c>
      <c r="AG20" s="34">
        <f>-Personnel!HH51</f>
        <v>-5000</v>
      </c>
      <c r="AH20" s="34">
        <f>-Personnel!HI51</f>
        <v>-5000</v>
      </c>
      <c r="AI20" s="34">
        <f>-Personnel!HJ51</f>
        <v>-5000</v>
      </c>
      <c r="AJ20" s="34">
        <f>-Personnel!HK51</f>
        <v>-5000</v>
      </c>
      <c r="AK20" s="34">
        <f>-Personnel!HL51</f>
        <v>-5000</v>
      </c>
      <c r="AL20" s="34">
        <f>-Personnel!HM51</f>
        <v>-5000</v>
      </c>
      <c r="AM20" s="34">
        <f>-Personnel!HN51</f>
        <v>-5000</v>
      </c>
      <c r="AN20" s="34">
        <f>-Personnel!HO51</f>
        <v>-5000</v>
      </c>
      <c r="AO20" s="34">
        <f>-Personnel!HP51</f>
        <v>-5000</v>
      </c>
      <c r="AP20" s="34">
        <f>-Personnel!HQ51</f>
        <v>-5000</v>
      </c>
      <c r="AQ20" s="34">
        <f>-Personnel!HR51</f>
        <v>-5000</v>
      </c>
      <c r="AR20" s="34">
        <f>-Personnel!HS51</f>
        <v>-5000</v>
      </c>
    </row>
    <row r="21" outlineLevel="1">
      <c r="C21" s="13" t="s">
        <v>197</v>
      </c>
      <c r="G21" s="34">
        <f t="shared" si="10"/>
        <v>-100</v>
      </c>
      <c r="I21" s="34">
        <f>-'Input general'!I32</f>
        <v>-100</v>
      </c>
      <c r="J21" s="34">
        <f>-'Input general'!J32</f>
        <v>0</v>
      </c>
      <c r="K21" s="34">
        <f>-'Input general'!K32</f>
        <v>0</v>
      </c>
      <c r="L21" s="34">
        <f>-'Input general'!L32</f>
        <v>0</v>
      </c>
      <c r="M21" s="34">
        <f>-'Input general'!M32</f>
        <v>0</v>
      </c>
      <c r="N21" s="34">
        <f>-'Input general'!N32</f>
        <v>0</v>
      </c>
      <c r="O21" s="34">
        <f>-'Input general'!O32</f>
        <v>0</v>
      </c>
      <c r="P21" s="34">
        <f>-'Input general'!P32</f>
        <v>0</v>
      </c>
      <c r="Q21" s="34">
        <f>-'Input general'!Q32</f>
        <v>0</v>
      </c>
      <c r="R21" s="34">
        <f>-'Input general'!R32</f>
        <v>0</v>
      </c>
      <c r="S21" s="34">
        <f>-'Input general'!S32</f>
        <v>0</v>
      </c>
      <c r="T21" s="34">
        <f>-'Input general'!T32</f>
        <v>0</v>
      </c>
      <c r="U21" s="34">
        <f>-'Input general'!U32</f>
        <v>0</v>
      </c>
      <c r="V21" s="34">
        <f>-'Input general'!V32</f>
        <v>0</v>
      </c>
      <c r="W21" s="34">
        <f>-'Input general'!W32</f>
        <v>0</v>
      </c>
      <c r="X21" s="34">
        <f>-'Input general'!X32</f>
        <v>0</v>
      </c>
      <c r="Y21" s="34">
        <f>-'Input general'!Y32</f>
        <v>0</v>
      </c>
      <c r="Z21" s="34">
        <f>-'Input general'!Z32</f>
        <v>0</v>
      </c>
      <c r="AA21" s="34">
        <f>-'Input general'!AA32</f>
        <v>0</v>
      </c>
      <c r="AB21" s="34">
        <f>-'Input general'!AB32</f>
        <v>0</v>
      </c>
      <c r="AC21" s="34">
        <f>-'Input general'!AC32</f>
        <v>0</v>
      </c>
      <c r="AD21" s="34">
        <f>-'Input general'!AD32</f>
        <v>0</v>
      </c>
      <c r="AE21" s="34">
        <f>-'Input general'!AE32</f>
        <v>0</v>
      </c>
      <c r="AF21" s="34">
        <f>-'Input general'!AF32</f>
        <v>0</v>
      </c>
      <c r="AG21" s="34">
        <f>-'Input general'!AG32</f>
        <v>0</v>
      </c>
      <c r="AH21" s="34">
        <f>-'Input general'!AH32</f>
        <v>0</v>
      </c>
      <c r="AI21" s="34">
        <f>-'Input general'!AI32</f>
        <v>0</v>
      </c>
      <c r="AJ21" s="34">
        <f>-'Input general'!AJ32</f>
        <v>0</v>
      </c>
      <c r="AK21" s="34">
        <f>-'Input general'!AK32</f>
        <v>0</v>
      </c>
      <c r="AL21" s="34">
        <f>-'Input general'!AL32</f>
        <v>0</v>
      </c>
      <c r="AM21" s="34">
        <f>-'Input general'!AM32</f>
        <v>0</v>
      </c>
      <c r="AN21" s="34">
        <f>-'Input general'!AN32</f>
        <v>0</v>
      </c>
      <c r="AO21" s="34">
        <f>-'Input general'!AO32</f>
        <v>0</v>
      </c>
      <c r="AP21" s="34">
        <f>-'Input general'!AP32</f>
        <v>0</v>
      </c>
      <c r="AQ21" s="34">
        <f>-'Input general'!AQ32</f>
        <v>0</v>
      </c>
      <c r="AR21" s="34">
        <f>-'Input general'!AR32</f>
        <v>0</v>
      </c>
    </row>
    <row r="22" outlineLevel="1">
      <c r="C22" s="13" t="s">
        <v>90</v>
      </c>
      <c r="G22" s="34">
        <f t="shared" si="10"/>
        <v>-18000</v>
      </c>
      <c r="I22" s="34">
        <f>-'Input general'!I66</f>
        <v>-500</v>
      </c>
      <c r="J22" s="34">
        <f>-'Input general'!J66</f>
        <v>-500</v>
      </c>
      <c r="K22" s="34">
        <f>-'Input general'!K66</f>
        <v>-500</v>
      </c>
      <c r="L22" s="34">
        <f>-'Input general'!L66</f>
        <v>-500</v>
      </c>
      <c r="M22" s="34">
        <f>-'Input general'!M66</f>
        <v>-500</v>
      </c>
      <c r="N22" s="34">
        <f>-'Input general'!N66</f>
        <v>-500</v>
      </c>
      <c r="O22" s="34">
        <f>-'Input general'!O66</f>
        <v>-500</v>
      </c>
      <c r="P22" s="34">
        <f>-'Input general'!P66</f>
        <v>-500</v>
      </c>
      <c r="Q22" s="34">
        <f>-'Input general'!Q66</f>
        <v>-500</v>
      </c>
      <c r="R22" s="34">
        <f>-'Input general'!R66</f>
        <v>-500</v>
      </c>
      <c r="S22" s="34">
        <f>-'Input general'!S66</f>
        <v>-500</v>
      </c>
      <c r="T22" s="34">
        <f>-'Input general'!T66</f>
        <v>-500</v>
      </c>
      <c r="U22" s="34">
        <f>-'Input general'!U66</f>
        <v>-500</v>
      </c>
      <c r="V22" s="34">
        <f>-'Input general'!V66</f>
        <v>-500</v>
      </c>
      <c r="W22" s="34">
        <f>-'Input general'!W66</f>
        <v>-500</v>
      </c>
      <c r="X22" s="34">
        <f>-'Input general'!X66</f>
        <v>-500</v>
      </c>
      <c r="Y22" s="34">
        <f>-'Input general'!Y66</f>
        <v>-500</v>
      </c>
      <c r="Z22" s="34">
        <f>-'Input general'!Z66</f>
        <v>-500</v>
      </c>
      <c r="AA22" s="34">
        <f>-'Input general'!AA66</f>
        <v>-500</v>
      </c>
      <c r="AB22" s="34">
        <f>-'Input general'!AB66</f>
        <v>-500</v>
      </c>
      <c r="AC22" s="34">
        <f>-'Input general'!AC66</f>
        <v>-500</v>
      </c>
      <c r="AD22" s="34">
        <f>-'Input general'!AD66</f>
        <v>-500</v>
      </c>
      <c r="AE22" s="34">
        <f>-'Input general'!AE66</f>
        <v>-500</v>
      </c>
      <c r="AF22" s="34">
        <f>-'Input general'!AF66</f>
        <v>-500</v>
      </c>
      <c r="AG22" s="34">
        <f>-'Input general'!AG66</f>
        <v>-500</v>
      </c>
      <c r="AH22" s="34">
        <f>-'Input general'!AH66</f>
        <v>-500</v>
      </c>
      <c r="AI22" s="34">
        <f>-'Input general'!AI66</f>
        <v>-500</v>
      </c>
      <c r="AJ22" s="34">
        <f>-'Input general'!AJ66</f>
        <v>-500</v>
      </c>
      <c r="AK22" s="34">
        <f>-'Input general'!AK66</f>
        <v>-500</v>
      </c>
      <c r="AL22" s="34">
        <f>-'Input general'!AL66</f>
        <v>-500</v>
      </c>
      <c r="AM22" s="34">
        <f>-'Input general'!AM66</f>
        <v>-500</v>
      </c>
      <c r="AN22" s="34">
        <f>-'Input general'!AN66</f>
        <v>-500</v>
      </c>
      <c r="AO22" s="34">
        <f>-'Input general'!AO66</f>
        <v>-500</v>
      </c>
      <c r="AP22" s="34">
        <f>-'Input general'!AP66</f>
        <v>-500</v>
      </c>
      <c r="AQ22" s="34">
        <f>-'Input general'!AQ66</f>
        <v>-500</v>
      </c>
      <c r="AR22" s="34">
        <f>-'Input general'!AR66</f>
        <v>-500</v>
      </c>
    </row>
    <row r="23">
      <c r="B23" s="13" t="s">
        <v>144</v>
      </c>
      <c r="C23" s="32"/>
      <c r="D23" s="32"/>
      <c r="E23" s="32"/>
      <c r="F23" s="32"/>
      <c r="G23" s="34">
        <f>subtotal(9,G24:G27)</f>
        <v>-264700</v>
      </c>
      <c r="H23" s="32"/>
      <c r="I23" s="34">
        <f t="shared" ref="I23:AR23" si="11">subtotal(9,I24:I27)</f>
        <v>-5700</v>
      </c>
      <c r="J23" s="34">
        <f t="shared" si="11"/>
        <v>-7400</v>
      </c>
      <c r="K23" s="34">
        <f t="shared" si="11"/>
        <v>-7400</v>
      </c>
      <c r="L23" s="34">
        <f t="shared" si="11"/>
        <v>-7400</v>
      </c>
      <c r="M23" s="34">
        <f t="shared" si="11"/>
        <v>-7400</v>
      </c>
      <c r="N23" s="34">
        <f t="shared" si="11"/>
        <v>-7400</v>
      </c>
      <c r="O23" s="34">
        <f t="shared" si="11"/>
        <v>-7400</v>
      </c>
      <c r="P23" s="34">
        <f t="shared" si="11"/>
        <v>-7400</v>
      </c>
      <c r="Q23" s="34">
        <f t="shared" si="11"/>
        <v>-7400</v>
      </c>
      <c r="R23" s="34">
        <f t="shared" si="11"/>
        <v>-7400</v>
      </c>
      <c r="S23" s="34">
        <f t="shared" si="11"/>
        <v>-7400</v>
      </c>
      <c r="T23" s="34">
        <f t="shared" si="11"/>
        <v>-7400</v>
      </c>
      <c r="U23" s="34">
        <f t="shared" si="11"/>
        <v>-7400</v>
      </c>
      <c r="V23" s="34">
        <f t="shared" si="11"/>
        <v>-7400</v>
      </c>
      <c r="W23" s="34">
        <f t="shared" si="11"/>
        <v>-7400</v>
      </c>
      <c r="X23" s="34">
        <f t="shared" si="11"/>
        <v>-7400</v>
      </c>
      <c r="Y23" s="34">
        <f t="shared" si="11"/>
        <v>-7400</v>
      </c>
      <c r="Z23" s="34">
        <f t="shared" si="11"/>
        <v>-7400</v>
      </c>
      <c r="AA23" s="34">
        <f t="shared" si="11"/>
        <v>-7400</v>
      </c>
      <c r="AB23" s="34">
        <f t="shared" si="11"/>
        <v>-7400</v>
      </c>
      <c r="AC23" s="34">
        <f t="shared" si="11"/>
        <v>-7400</v>
      </c>
      <c r="AD23" s="34">
        <f t="shared" si="11"/>
        <v>-7400</v>
      </c>
      <c r="AE23" s="34">
        <f t="shared" si="11"/>
        <v>-7400</v>
      </c>
      <c r="AF23" s="34">
        <f t="shared" si="11"/>
        <v>-7400</v>
      </c>
      <c r="AG23" s="34">
        <f t="shared" si="11"/>
        <v>-7400</v>
      </c>
      <c r="AH23" s="34">
        <f t="shared" si="11"/>
        <v>-7400</v>
      </c>
      <c r="AI23" s="34">
        <f t="shared" si="11"/>
        <v>-7400</v>
      </c>
      <c r="AJ23" s="34">
        <f t="shared" si="11"/>
        <v>-7400</v>
      </c>
      <c r="AK23" s="34">
        <f t="shared" si="11"/>
        <v>-7400</v>
      </c>
      <c r="AL23" s="34">
        <f t="shared" si="11"/>
        <v>-7400</v>
      </c>
      <c r="AM23" s="34">
        <f t="shared" si="11"/>
        <v>-7400</v>
      </c>
      <c r="AN23" s="34">
        <f t="shared" si="11"/>
        <v>-7400</v>
      </c>
      <c r="AO23" s="34">
        <f t="shared" si="11"/>
        <v>-7400</v>
      </c>
      <c r="AP23" s="34">
        <f t="shared" si="11"/>
        <v>-7400</v>
      </c>
      <c r="AQ23" s="34">
        <f t="shared" si="11"/>
        <v>-7400</v>
      </c>
      <c r="AR23" s="34">
        <f t="shared" si="11"/>
        <v>-7400</v>
      </c>
    </row>
    <row r="24" outlineLevel="1">
      <c r="B24" s="10"/>
      <c r="C24" s="13" t="s">
        <v>198</v>
      </c>
      <c r="D24" s="32"/>
      <c r="E24" s="32"/>
      <c r="F24" s="32"/>
      <c r="G24" s="34">
        <f t="shared" ref="G24:G27" si="12">sum(I24:AR24)</f>
        <v>-180000</v>
      </c>
      <c r="H24" s="32"/>
      <c r="I24" s="34">
        <f>-Personnel!GJ52</f>
        <v>-5000</v>
      </c>
      <c r="J24" s="34">
        <f>-Personnel!GK52</f>
        <v>-5000</v>
      </c>
      <c r="K24" s="34">
        <f>-Personnel!GL52</f>
        <v>-5000</v>
      </c>
      <c r="L24" s="34">
        <f>-Personnel!GM52</f>
        <v>-5000</v>
      </c>
      <c r="M24" s="34">
        <f>-Personnel!GN52</f>
        <v>-5000</v>
      </c>
      <c r="N24" s="34">
        <f>-Personnel!GO52</f>
        <v>-5000</v>
      </c>
      <c r="O24" s="34">
        <f>-Personnel!GP52</f>
        <v>-5000</v>
      </c>
      <c r="P24" s="34">
        <f>-Personnel!GQ52</f>
        <v>-5000</v>
      </c>
      <c r="Q24" s="34">
        <f>-Personnel!GR52</f>
        <v>-5000</v>
      </c>
      <c r="R24" s="34">
        <f>-Personnel!GS52</f>
        <v>-5000</v>
      </c>
      <c r="S24" s="34">
        <f>-Personnel!GT52</f>
        <v>-5000</v>
      </c>
      <c r="T24" s="34">
        <f>-Personnel!GU52</f>
        <v>-5000</v>
      </c>
      <c r="U24" s="34">
        <f>-Personnel!GV52</f>
        <v>-5000</v>
      </c>
      <c r="V24" s="34">
        <f>-Personnel!GW52</f>
        <v>-5000</v>
      </c>
      <c r="W24" s="34">
        <f>-Personnel!GX52</f>
        <v>-5000</v>
      </c>
      <c r="X24" s="34">
        <f>-Personnel!GY52</f>
        <v>-5000</v>
      </c>
      <c r="Y24" s="34">
        <f>-Personnel!GZ52</f>
        <v>-5000</v>
      </c>
      <c r="Z24" s="34">
        <f>-Personnel!HA52</f>
        <v>-5000</v>
      </c>
      <c r="AA24" s="34">
        <f>-Personnel!HB52</f>
        <v>-5000</v>
      </c>
      <c r="AB24" s="34">
        <f>-Personnel!HC52</f>
        <v>-5000</v>
      </c>
      <c r="AC24" s="34">
        <f>-Personnel!HD52</f>
        <v>-5000</v>
      </c>
      <c r="AD24" s="34">
        <f>-Personnel!HE52</f>
        <v>-5000</v>
      </c>
      <c r="AE24" s="34">
        <f>-Personnel!HF52</f>
        <v>-5000</v>
      </c>
      <c r="AF24" s="34">
        <f>-Personnel!HG52</f>
        <v>-5000</v>
      </c>
      <c r="AG24" s="34">
        <f>-Personnel!HH52</f>
        <v>-5000</v>
      </c>
      <c r="AH24" s="34">
        <f>-Personnel!HI52</f>
        <v>-5000</v>
      </c>
      <c r="AI24" s="34">
        <f>-Personnel!HJ52</f>
        <v>-5000</v>
      </c>
      <c r="AJ24" s="34">
        <f>-Personnel!HK52</f>
        <v>-5000</v>
      </c>
      <c r="AK24" s="34">
        <f>-Personnel!HL52</f>
        <v>-5000</v>
      </c>
      <c r="AL24" s="34">
        <f>-Personnel!HM52</f>
        <v>-5000</v>
      </c>
      <c r="AM24" s="34">
        <f>-Personnel!HN52</f>
        <v>-5000</v>
      </c>
      <c r="AN24" s="34">
        <f>-Personnel!HO52</f>
        <v>-5000</v>
      </c>
      <c r="AO24" s="34">
        <f>-Personnel!HP52</f>
        <v>-5000</v>
      </c>
      <c r="AP24" s="34">
        <f>-Personnel!HQ52</f>
        <v>-5000</v>
      </c>
      <c r="AQ24" s="34">
        <f>-Personnel!HR52</f>
        <v>-5000</v>
      </c>
      <c r="AR24" s="34">
        <f>-Personnel!HS52</f>
        <v>-5000</v>
      </c>
    </row>
    <row r="25" outlineLevel="1">
      <c r="B25" s="10"/>
      <c r="C25" s="13" t="s">
        <v>94</v>
      </c>
      <c r="D25" s="32"/>
      <c r="E25" s="32"/>
      <c r="F25" s="32"/>
      <c r="G25" s="34">
        <f t="shared" si="12"/>
        <v>-24600</v>
      </c>
      <c r="H25" s="32"/>
      <c r="I25" s="34">
        <f>-'Input general'!I69</f>
        <v>-100</v>
      </c>
      <c r="J25" s="34">
        <f>-'Input general'!J69</f>
        <v>-700</v>
      </c>
      <c r="K25" s="34">
        <f>-'Input general'!K69</f>
        <v>-700</v>
      </c>
      <c r="L25" s="34">
        <f>-'Input general'!L69</f>
        <v>-700</v>
      </c>
      <c r="M25" s="34">
        <f>-'Input general'!M69</f>
        <v>-700</v>
      </c>
      <c r="N25" s="34">
        <f>-'Input general'!N69</f>
        <v>-700</v>
      </c>
      <c r="O25" s="34">
        <f>-'Input general'!O69</f>
        <v>-700</v>
      </c>
      <c r="P25" s="34">
        <f>-'Input general'!P69</f>
        <v>-700</v>
      </c>
      <c r="Q25" s="34">
        <f>-'Input general'!Q69</f>
        <v>-700</v>
      </c>
      <c r="R25" s="34">
        <f>-'Input general'!R69</f>
        <v>-700</v>
      </c>
      <c r="S25" s="34">
        <f>-'Input general'!S69</f>
        <v>-700</v>
      </c>
      <c r="T25" s="34">
        <f>-'Input general'!T69</f>
        <v>-700</v>
      </c>
      <c r="U25" s="34">
        <f>-'Input general'!U69</f>
        <v>-700</v>
      </c>
      <c r="V25" s="34">
        <f>-'Input general'!V69</f>
        <v>-700</v>
      </c>
      <c r="W25" s="34">
        <f>-'Input general'!W69</f>
        <v>-700</v>
      </c>
      <c r="X25" s="34">
        <f>-'Input general'!X69</f>
        <v>-700</v>
      </c>
      <c r="Y25" s="34">
        <f>-'Input general'!Y69</f>
        <v>-700</v>
      </c>
      <c r="Z25" s="34">
        <f>-'Input general'!Z69</f>
        <v>-700</v>
      </c>
      <c r="AA25" s="34">
        <f>-'Input general'!AA69</f>
        <v>-700</v>
      </c>
      <c r="AB25" s="34">
        <f>-'Input general'!AB69</f>
        <v>-700</v>
      </c>
      <c r="AC25" s="34">
        <f>-'Input general'!AC69</f>
        <v>-700</v>
      </c>
      <c r="AD25" s="34">
        <f>-'Input general'!AD69</f>
        <v>-700</v>
      </c>
      <c r="AE25" s="34">
        <f>-'Input general'!AE69</f>
        <v>-700</v>
      </c>
      <c r="AF25" s="34">
        <f>-'Input general'!AF69</f>
        <v>-700</v>
      </c>
      <c r="AG25" s="34">
        <f>-'Input general'!AG69</f>
        <v>-700</v>
      </c>
      <c r="AH25" s="34">
        <f>-'Input general'!AH69</f>
        <v>-700</v>
      </c>
      <c r="AI25" s="34">
        <f>-'Input general'!AI69</f>
        <v>-700</v>
      </c>
      <c r="AJ25" s="34">
        <f>-'Input general'!AJ69</f>
        <v>-700</v>
      </c>
      <c r="AK25" s="34">
        <f>-'Input general'!AK69</f>
        <v>-700</v>
      </c>
      <c r="AL25" s="34">
        <f>-'Input general'!AL69</f>
        <v>-700</v>
      </c>
      <c r="AM25" s="34">
        <f>-'Input general'!AM69</f>
        <v>-700</v>
      </c>
      <c r="AN25" s="34">
        <f>-'Input general'!AN69</f>
        <v>-700</v>
      </c>
      <c r="AO25" s="34">
        <f>-'Input general'!AO69</f>
        <v>-700</v>
      </c>
      <c r="AP25" s="34">
        <f>-'Input general'!AP69</f>
        <v>-700</v>
      </c>
      <c r="AQ25" s="34">
        <f>-'Input general'!AQ69</f>
        <v>-700</v>
      </c>
      <c r="AR25" s="34">
        <f>-'Input general'!AR69</f>
        <v>-700</v>
      </c>
    </row>
    <row r="26" outlineLevel="1">
      <c r="B26" s="10"/>
      <c r="C26" s="13" t="s">
        <v>95</v>
      </c>
      <c r="D26" s="32"/>
      <c r="E26" s="32"/>
      <c r="F26" s="32"/>
      <c r="G26" s="34">
        <f t="shared" si="12"/>
        <v>-28100</v>
      </c>
      <c r="H26" s="32"/>
      <c r="I26" s="34">
        <f>-'Input general'!I70</f>
        <v>-100</v>
      </c>
      <c r="J26" s="34">
        <f>-'Input general'!J70</f>
        <v>-800</v>
      </c>
      <c r="K26" s="34">
        <f>-'Input general'!K70</f>
        <v>-800</v>
      </c>
      <c r="L26" s="34">
        <f>-'Input general'!L70</f>
        <v>-800</v>
      </c>
      <c r="M26" s="34">
        <f>-'Input general'!M70</f>
        <v>-800</v>
      </c>
      <c r="N26" s="34">
        <f>-'Input general'!N70</f>
        <v>-800</v>
      </c>
      <c r="O26" s="34">
        <f>-'Input general'!O70</f>
        <v>-800</v>
      </c>
      <c r="P26" s="34">
        <f>-'Input general'!P70</f>
        <v>-800</v>
      </c>
      <c r="Q26" s="34">
        <f>-'Input general'!Q70</f>
        <v>-800</v>
      </c>
      <c r="R26" s="34">
        <f>-'Input general'!R70</f>
        <v>-800</v>
      </c>
      <c r="S26" s="34">
        <f>-'Input general'!S70</f>
        <v>-800</v>
      </c>
      <c r="T26" s="34">
        <f>-'Input general'!T70</f>
        <v>-800</v>
      </c>
      <c r="U26" s="34">
        <f>-'Input general'!U70</f>
        <v>-800</v>
      </c>
      <c r="V26" s="34">
        <f>-'Input general'!V70</f>
        <v>-800</v>
      </c>
      <c r="W26" s="34">
        <f>-'Input general'!W70</f>
        <v>-800</v>
      </c>
      <c r="X26" s="34">
        <f>-'Input general'!X70</f>
        <v>-800</v>
      </c>
      <c r="Y26" s="34">
        <f>-'Input general'!Y70</f>
        <v>-800</v>
      </c>
      <c r="Z26" s="34">
        <f>-'Input general'!Z70</f>
        <v>-800</v>
      </c>
      <c r="AA26" s="34">
        <f>-'Input general'!AA70</f>
        <v>-800</v>
      </c>
      <c r="AB26" s="34">
        <f>-'Input general'!AB70</f>
        <v>-800</v>
      </c>
      <c r="AC26" s="34">
        <f>-'Input general'!AC70</f>
        <v>-800</v>
      </c>
      <c r="AD26" s="34">
        <f>-'Input general'!AD70</f>
        <v>-800</v>
      </c>
      <c r="AE26" s="34">
        <f>-'Input general'!AE70</f>
        <v>-800</v>
      </c>
      <c r="AF26" s="34">
        <f>-'Input general'!AF70</f>
        <v>-800</v>
      </c>
      <c r="AG26" s="34">
        <f>-'Input general'!AG70</f>
        <v>-800</v>
      </c>
      <c r="AH26" s="34">
        <f>-'Input general'!AH70</f>
        <v>-800</v>
      </c>
      <c r="AI26" s="34">
        <f>-'Input general'!AI70</f>
        <v>-800</v>
      </c>
      <c r="AJ26" s="34">
        <f>-'Input general'!AJ70</f>
        <v>-800</v>
      </c>
      <c r="AK26" s="34">
        <f>-'Input general'!AK70</f>
        <v>-800</v>
      </c>
      <c r="AL26" s="34">
        <f>-'Input general'!AL70</f>
        <v>-800</v>
      </c>
      <c r="AM26" s="34">
        <f>-'Input general'!AM70</f>
        <v>-800</v>
      </c>
      <c r="AN26" s="34">
        <f>-'Input general'!AN70</f>
        <v>-800</v>
      </c>
      <c r="AO26" s="34">
        <f>-'Input general'!AO70</f>
        <v>-800</v>
      </c>
      <c r="AP26" s="34">
        <f>-'Input general'!AP70</f>
        <v>-800</v>
      </c>
      <c r="AQ26" s="34">
        <f>-'Input general'!AQ70</f>
        <v>-800</v>
      </c>
      <c r="AR26" s="34">
        <f>-'Input general'!AR70</f>
        <v>-800</v>
      </c>
    </row>
    <row r="27" outlineLevel="1">
      <c r="B27" s="10"/>
      <c r="C27" s="13" t="s">
        <v>93</v>
      </c>
      <c r="D27" s="32"/>
      <c r="E27" s="32"/>
      <c r="F27" s="32"/>
      <c r="G27" s="34">
        <f t="shared" si="12"/>
        <v>-32000</v>
      </c>
      <c r="H27" s="32"/>
      <c r="I27" s="34">
        <f>-'Input general'!I77</f>
        <v>-500</v>
      </c>
      <c r="J27" s="34">
        <f>-'Input general'!J77</f>
        <v>-900</v>
      </c>
      <c r="K27" s="34">
        <f>-'Input general'!K77</f>
        <v>-900</v>
      </c>
      <c r="L27" s="34">
        <f>-'Input general'!L77</f>
        <v>-900</v>
      </c>
      <c r="M27" s="34">
        <f>-'Input general'!M77</f>
        <v>-900</v>
      </c>
      <c r="N27" s="34">
        <f>-'Input general'!N77</f>
        <v>-900</v>
      </c>
      <c r="O27" s="34">
        <f>-'Input general'!O77</f>
        <v>-900</v>
      </c>
      <c r="P27" s="34">
        <f>-'Input general'!P77</f>
        <v>-900</v>
      </c>
      <c r="Q27" s="34">
        <f>-'Input general'!Q77</f>
        <v>-900</v>
      </c>
      <c r="R27" s="34">
        <f>-'Input general'!R77</f>
        <v>-900</v>
      </c>
      <c r="S27" s="34">
        <f>-'Input general'!S77</f>
        <v>-900</v>
      </c>
      <c r="T27" s="34">
        <f>-'Input general'!T77</f>
        <v>-900</v>
      </c>
      <c r="U27" s="34">
        <f>-'Input general'!U77</f>
        <v>-900</v>
      </c>
      <c r="V27" s="34">
        <f>-'Input general'!V77</f>
        <v>-900</v>
      </c>
      <c r="W27" s="34">
        <f>-'Input general'!W77</f>
        <v>-900</v>
      </c>
      <c r="X27" s="34">
        <f>-'Input general'!X77</f>
        <v>-900</v>
      </c>
      <c r="Y27" s="34">
        <f>-'Input general'!Y77</f>
        <v>-900</v>
      </c>
      <c r="Z27" s="34">
        <f>-'Input general'!Z77</f>
        <v>-900</v>
      </c>
      <c r="AA27" s="34">
        <f>-'Input general'!AA77</f>
        <v>-900</v>
      </c>
      <c r="AB27" s="34">
        <f>-'Input general'!AB77</f>
        <v>-900</v>
      </c>
      <c r="AC27" s="34">
        <f>-'Input general'!AC77</f>
        <v>-900</v>
      </c>
      <c r="AD27" s="34">
        <f>-'Input general'!AD77</f>
        <v>-900</v>
      </c>
      <c r="AE27" s="34">
        <f>-'Input general'!AE77</f>
        <v>-900</v>
      </c>
      <c r="AF27" s="34">
        <f>-'Input general'!AF77</f>
        <v>-900</v>
      </c>
      <c r="AG27" s="34">
        <f>-'Input general'!AG77</f>
        <v>-900</v>
      </c>
      <c r="AH27" s="34">
        <f>-'Input general'!AH77</f>
        <v>-900</v>
      </c>
      <c r="AI27" s="34">
        <f>-'Input general'!AI77</f>
        <v>-900</v>
      </c>
      <c r="AJ27" s="34">
        <f>-'Input general'!AJ77</f>
        <v>-900</v>
      </c>
      <c r="AK27" s="34">
        <f>-'Input general'!AK77</f>
        <v>-900</v>
      </c>
      <c r="AL27" s="34">
        <f>-'Input general'!AL77</f>
        <v>-900</v>
      </c>
      <c r="AM27" s="34">
        <f>-'Input general'!AM77</f>
        <v>-900</v>
      </c>
      <c r="AN27" s="34">
        <f>-'Input general'!AN77</f>
        <v>-900</v>
      </c>
      <c r="AO27" s="34">
        <f>-'Input general'!AO77</f>
        <v>-900</v>
      </c>
      <c r="AP27" s="34">
        <f>-'Input general'!AP77</f>
        <v>-900</v>
      </c>
      <c r="AQ27" s="34">
        <f>-'Input general'!AQ77</f>
        <v>-900</v>
      </c>
      <c r="AR27" s="34">
        <f>-'Input general'!AR77</f>
        <v>-900</v>
      </c>
    </row>
    <row r="28">
      <c r="B28" s="90" t="s">
        <v>199</v>
      </c>
      <c r="C28" s="91"/>
      <c r="D28" s="91"/>
      <c r="E28" s="91"/>
      <c r="F28" s="91"/>
      <c r="G28" s="92">
        <f>subtotal(9,G7:G27)</f>
        <v>751947.5</v>
      </c>
      <c r="H28" s="91"/>
      <c r="I28" s="92">
        <f t="shared" ref="I28:AR28" si="13">subtotal(9,I7:I27)</f>
        <v>10147.5</v>
      </c>
      <c r="J28" s="92">
        <f t="shared" si="13"/>
        <v>6117.5</v>
      </c>
      <c r="K28" s="92">
        <f t="shared" si="13"/>
        <v>9467.5</v>
      </c>
      <c r="L28" s="92">
        <f t="shared" si="13"/>
        <v>7880</v>
      </c>
      <c r="M28" s="92">
        <f t="shared" si="13"/>
        <v>14485</v>
      </c>
      <c r="N28" s="92">
        <f t="shared" si="13"/>
        <v>18610</v>
      </c>
      <c r="O28" s="92">
        <f t="shared" si="13"/>
        <v>20480</v>
      </c>
      <c r="P28" s="92">
        <f t="shared" si="13"/>
        <v>26640</v>
      </c>
      <c r="Q28" s="92">
        <f t="shared" si="13"/>
        <v>23560</v>
      </c>
      <c r="R28" s="92">
        <f t="shared" si="13"/>
        <v>20480</v>
      </c>
      <c r="S28" s="92">
        <f t="shared" si="13"/>
        <v>23560</v>
      </c>
      <c r="T28" s="92">
        <f t="shared" si="13"/>
        <v>23560</v>
      </c>
      <c r="U28" s="92">
        <f t="shared" si="13"/>
        <v>23560</v>
      </c>
      <c r="V28" s="92">
        <f t="shared" si="13"/>
        <v>17400</v>
      </c>
      <c r="W28" s="92">
        <f t="shared" si="13"/>
        <v>26640</v>
      </c>
      <c r="X28" s="92">
        <f t="shared" si="13"/>
        <v>17400</v>
      </c>
      <c r="Y28" s="92">
        <f t="shared" si="13"/>
        <v>26640</v>
      </c>
      <c r="Z28" s="92">
        <f t="shared" si="13"/>
        <v>23560</v>
      </c>
      <c r="AA28" s="92">
        <f t="shared" si="13"/>
        <v>20480</v>
      </c>
      <c r="AB28" s="92">
        <f t="shared" si="13"/>
        <v>26640</v>
      </c>
      <c r="AC28" s="92">
        <f t="shared" si="13"/>
        <v>20480</v>
      </c>
      <c r="AD28" s="92">
        <f t="shared" si="13"/>
        <v>23560</v>
      </c>
      <c r="AE28" s="92">
        <f t="shared" si="13"/>
        <v>23560</v>
      </c>
      <c r="AF28" s="92">
        <f t="shared" si="13"/>
        <v>20480</v>
      </c>
      <c r="AG28" s="92">
        <f t="shared" si="13"/>
        <v>26640</v>
      </c>
      <c r="AH28" s="92">
        <f t="shared" si="13"/>
        <v>20480</v>
      </c>
      <c r="AI28" s="92">
        <f t="shared" si="13"/>
        <v>20480</v>
      </c>
      <c r="AJ28" s="92">
        <f t="shared" si="13"/>
        <v>23560</v>
      </c>
      <c r="AK28" s="92">
        <f t="shared" si="13"/>
        <v>26640</v>
      </c>
      <c r="AL28" s="92">
        <f t="shared" si="13"/>
        <v>17400</v>
      </c>
      <c r="AM28" s="92">
        <f t="shared" si="13"/>
        <v>26640</v>
      </c>
      <c r="AN28" s="92">
        <f t="shared" si="13"/>
        <v>23560</v>
      </c>
      <c r="AO28" s="92">
        <f t="shared" si="13"/>
        <v>20480</v>
      </c>
      <c r="AP28" s="92">
        <f t="shared" si="13"/>
        <v>26640</v>
      </c>
      <c r="AQ28" s="92">
        <f t="shared" si="13"/>
        <v>20480</v>
      </c>
      <c r="AR28" s="92">
        <f t="shared" si="13"/>
        <v>23560</v>
      </c>
    </row>
    <row r="29" ht="4.5" customHeight="1">
      <c r="G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>
      <c r="B30" s="13" t="s">
        <v>108</v>
      </c>
      <c r="G30" s="34">
        <f t="shared" ref="G30:G31" si="14">sum(I30:AR30)</f>
        <v>-160000</v>
      </c>
      <c r="I30" s="34">
        <f>-'Input general'!I121</f>
        <v>0</v>
      </c>
      <c r="J30" s="34">
        <f>-'Input general'!J121</f>
        <v>-444.4444444</v>
      </c>
      <c r="K30" s="34">
        <f>-'Input general'!K121</f>
        <v>-444.4444444</v>
      </c>
      <c r="L30" s="34">
        <f>-'Input general'!L121</f>
        <v>-444.4444444</v>
      </c>
      <c r="M30" s="34">
        <f>-'Input general'!M121</f>
        <v>-444.4444444</v>
      </c>
      <c r="N30" s="34">
        <f>-'Input general'!N121</f>
        <v>-444.4444444</v>
      </c>
      <c r="O30" s="34">
        <f>-'Input general'!O121</f>
        <v>-444.4444444</v>
      </c>
      <c r="P30" s="34">
        <f>-'Input general'!P121</f>
        <v>-444.4444444</v>
      </c>
      <c r="Q30" s="34">
        <f>-'Input general'!Q121</f>
        <v>-444.4444444</v>
      </c>
      <c r="R30" s="34">
        <f>-'Input general'!R121</f>
        <v>-444.4444444</v>
      </c>
      <c r="S30" s="34">
        <f>-'Input general'!S121</f>
        <v>-6000</v>
      </c>
      <c r="T30" s="34">
        <f>-'Input general'!T121</f>
        <v>-6000</v>
      </c>
      <c r="U30" s="34">
        <f>-'Input general'!U121</f>
        <v>-6000</v>
      </c>
      <c r="V30" s="34">
        <f>-'Input general'!V121</f>
        <v>-6000</v>
      </c>
      <c r="W30" s="34">
        <f>-'Input general'!W121</f>
        <v>-6000</v>
      </c>
      <c r="X30" s="34">
        <f>-'Input general'!X121</f>
        <v>-6000</v>
      </c>
      <c r="Y30" s="34">
        <f>-'Input general'!Y121</f>
        <v>-6000</v>
      </c>
      <c r="Z30" s="34">
        <f>-'Input general'!Z121</f>
        <v>-6000</v>
      </c>
      <c r="AA30" s="34">
        <f>-'Input general'!AA121</f>
        <v>-6000</v>
      </c>
      <c r="AB30" s="34">
        <f>-'Input general'!AB121</f>
        <v>-6000</v>
      </c>
      <c r="AC30" s="34">
        <f>-'Input general'!AC121</f>
        <v>-6000</v>
      </c>
      <c r="AD30" s="34">
        <f>-'Input general'!AD121</f>
        <v>-6000</v>
      </c>
      <c r="AE30" s="34">
        <f>-'Input general'!AE121</f>
        <v>-6000</v>
      </c>
      <c r="AF30" s="34">
        <f>-'Input general'!AF121</f>
        <v>-6000</v>
      </c>
      <c r="AG30" s="34">
        <f>-'Input general'!AG121</f>
        <v>-6000</v>
      </c>
      <c r="AH30" s="34">
        <f>-'Input general'!AH121</f>
        <v>-6000</v>
      </c>
      <c r="AI30" s="34">
        <f>-'Input general'!AI121</f>
        <v>-6000</v>
      </c>
      <c r="AJ30" s="34">
        <f>-'Input general'!AJ121</f>
        <v>-6000</v>
      </c>
      <c r="AK30" s="34">
        <f>-'Input general'!AK121</f>
        <v>-6000</v>
      </c>
      <c r="AL30" s="34">
        <f>-'Input general'!AL121</f>
        <v>-6000</v>
      </c>
      <c r="AM30" s="34">
        <f>-'Input general'!AM121</f>
        <v>-6000</v>
      </c>
      <c r="AN30" s="34">
        <f>-'Input general'!AN121</f>
        <v>-6000</v>
      </c>
      <c r="AO30" s="34">
        <f>-'Input general'!AO121</f>
        <v>-6000</v>
      </c>
      <c r="AP30" s="34">
        <f>-'Input general'!AP121</f>
        <v>-6000</v>
      </c>
      <c r="AQ30" s="34">
        <f>-'Input general'!AQ121</f>
        <v>-6000</v>
      </c>
      <c r="AR30" s="34">
        <f>-'Input general'!AR121</f>
        <v>-6000</v>
      </c>
    </row>
    <row r="31">
      <c r="B31" s="13" t="s">
        <v>200</v>
      </c>
      <c r="G31" s="34">
        <f t="shared" si="14"/>
        <v>-10000</v>
      </c>
      <c r="I31" s="34">
        <f t="shared" ref="I31:AR31" si="15">I62</f>
        <v>0</v>
      </c>
      <c r="J31" s="34">
        <f t="shared" si="15"/>
        <v>0</v>
      </c>
      <c r="K31" s="34">
        <f t="shared" si="15"/>
        <v>0</v>
      </c>
      <c r="L31" s="34">
        <f t="shared" si="15"/>
        <v>0</v>
      </c>
      <c r="M31" s="34">
        <f t="shared" si="15"/>
        <v>0</v>
      </c>
      <c r="N31" s="34">
        <f t="shared" si="15"/>
        <v>0</v>
      </c>
      <c r="O31" s="34">
        <f t="shared" si="15"/>
        <v>0</v>
      </c>
      <c r="P31" s="34">
        <f t="shared" si="15"/>
        <v>0</v>
      </c>
      <c r="Q31" s="34">
        <f t="shared" si="15"/>
        <v>0</v>
      </c>
      <c r="R31" s="34">
        <f t="shared" si="15"/>
        <v>0</v>
      </c>
      <c r="S31" s="34">
        <f t="shared" si="15"/>
        <v>0</v>
      </c>
      <c r="T31" s="34">
        <f t="shared" si="15"/>
        <v>0</v>
      </c>
      <c r="U31" s="34">
        <f t="shared" si="15"/>
        <v>0</v>
      </c>
      <c r="V31" s="34">
        <f t="shared" si="15"/>
        <v>0</v>
      </c>
      <c r="W31" s="34">
        <f t="shared" si="15"/>
        <v>0</v>
      </c>
      <c r="X31" s="34">
        <f t="shared" si="15"/>
        <v>0</v>
      </c>
      <c r="Y31" s="34">
        <f t="shared" si="15"/>
        <v>0</v>
      </c>
      <c r="Z31" s="34">
        <f t="shared" si="15"/>
        <v>0</v>
      </c>
      <c r="AA31" s="34">
        <f t="shared" si="15"/>
        <v>0</v>
      </c>
      <c r="AB31" s="34">
        <f t="shared" si="15"/>
        <v>0</v>
      </c>
      <c r="AC31" s="34">
        <f t="shared" si="15"/>
        <v>0</v>
      </c>
      <c r="AD31" s="34">
        <f t="shared" si="15"/>
        <v>0</v>
      </c>
      <c r="AE31" s="34">
        <f t="shared" si="15"/>
        <v>0</v>
      </c>
      <c r="AF31" s="34">
        <f t="shared" si="15"/>
        <v>0</v>
      </c>
      <c r="AG31" s="34">
        <f t="shared" si="15"/>
        <v>-10000</v>
      </c>
      <c r="AH31" s="34">
        <f t="shared" si="15"/>
        <v>0</v>
      </c>
      <c r="AI31" s="34">
        <f t="shared" si="15"/>
        <v>0</v>
      </c>
      <c r="AJ31" s="34">
        <f t="shared" si="15"/>
        <v>0</v>
      </c>
      <c r="AK31" s="34">
        <f t="shared" si="15"/>
        <v>0</v>
      </c>
      <c r="AL31" s="34">
        <f t="shared" si="15"/>
        <v>0</v>
      </c>
      <c r="AM31" s="34">
        <f t="shared" si="15"/>
        <v>0</v>
      </c>
      <c r="AN31" s="34">
        <f t="shared" si="15"/>
        <v>0</v>
      </c>
      <c r="AO31" s="34">
        <f t="shared" si="15"/>
        <v>0</v>
      </c>
      <c r="AP31" s="34">
        <f t="shared" si="15"/>
        <v>0</v>
      </c>
      <c r="AQ31" s="34">
        <f t="shared" si="15"/>
        <v>0</v>
      </c>
      <c r="AR31" s="34">
        <f t="shared" si="15"/>
        <v>0</v>
      </c>
    </row>
    <row r="32">
      <c r="B32" s="90" t="s">
        <v>201</v>
      </c>
      <c r="C32" s="91"/>
      <c r="D32" s="91"/>
      <c r="E32" s="91"/>
      <c r="F32" s="91"/>
      <c r="G32" s="92">
        <f>subtotal(9,G7:G31)</f>
        <v>581947.5</v>
      </c>
      <c r="H32" s="91"/>
      <c r="I32" s="92">
        <f t="shared" ref="I32:AR32" si="16">subtotal(9,I7:I31)</f>
        <v>10147.5</v>
      </c>
      <c r="J32" s="92">
        <f t="shared" si="16"/>
        <v>5673.055556</v>
      </c>
      <c r="K32" s="92">
        <f t="shared" si="16"/>
        <v>9023.055556</v>
      </c>
      <c r="L32" s="92">
        <f t="shared" si="16"/>
        <v>7435.555556</v>
      </c>
      <c r="M32" s="92">
        <f t="shared" si="16"/>
        <v>14040.55556</v>
      </c>
      <c r="N32" s="92">
        <f t="shared" si="16"/>
        <v>18165.55556</v>
      </c>
      <c r="O32" s="92">
        <f t="shared" si="16"/>
        <v>20035.55556</v>
      </c>
      <c r="P32" s="92">
        <f t="shared" si="16"/>
        <v>26195.55556</v>
      </c>
      <c r="Q32" s="92">
        <f t="shared" si="16"/>
        <v>23115.55556</v>
      </c>
      <c r="R32" s="92">
        <f t="shared" si="16"/>
        <v>20035.55556</v>
      </c>
      <c r="S32" s="92">
        <f t="shared" si="16"/>
        <v>17560</v>
      </c>
      <c r="T32" s="92">
        <f t="shared" si="16"/>
        <v>17560</v>
      </c>
      <c r="U32" s="92">
        <f t="shared" si="16"/>
        <v>17560</v>
      </c>
      <c r="V32" s="92">
        <f t="shared" si="16"/>
        <v>11400</v>
      </c>
      <c r="W32" s="92">
        <f t="shared" si="16"/>
        <v>20640</v>
      </c>
      <c r="X32" s="92">
        <f t="shared" si="16"/>
        <v>11400</v>
      </c>
      <c r="Y32" s="92">
        <f t="shared" si="16"/>
        <v>20640</v>
      </c>
      <c r="Z32" s="92">
        <f t="shared" si="16"/>
        <v>17560</v>
      </c>
      <c r="AA32" s="92">
        <f t="shared" si="16"/>
        <v>14480</v>
      </c>
      <c r="AB32" s="92">
        <f t="shared" si="16"/>
        <v>20640</v>
      </c>
      <c r="AC32" s="92">
        <f t="shared" si="16"/>
        <v>14480</v>
      </c>
      <c r="AD32" s="92">
        <f t="shared" si="16"/>
        <v>17560</v>
      </c>
      <c r="AE32" s="92">
        <f t="shared" si="16"/>
        <v>17560</v>
      </c>
      <c r="AF32" s="92">
        <f t="shared" si="16"/>
        <v>14480</v>
      </c>
      <c r="AG32" s="92">
        <f t="shared" si="16"/>
        <v>10640</v>
      </c>
      <c r="AH32" s="92">
        <f t="shared" si="16"/>
        <v>14480</v>
      </c>
      <c r="AI32" s="92">
        <f t="shared" si="16"/>
        <v>14480</v>
      </c>
      <c r="AJ32" s="92">
        <f t="shared" si="16"/>
        <v>17560</v>
      </c>
      <c r="AK32" s="92">
        <f t="shared" si="16"/>
        <v>20640</v>
      </c>
      <c r="AL32" s="92">
        <f t="shared" si="16"/>
        <v>11400</v>
      </c>
      <c r="AM32" s="92">
        <f t="shared" si="16"/>
        <v>20640</v>
      </c>
      <c r="AN32" s="92">
        <f t="shared" si="16"/>
        <v>17560</v>
      </c>
      <c r="AO32" s="92">
        <f t="shared" si="16"/>
        <v>14480</v>
      </c>
      <c r="AP32" s="92">
        <f t="shared" si="16"/>
        <v>20640</v>
      </c>
      <c r="AQ32" s="92">
        <f t="shared" si="16"/>
        <v>14480</v>
      </c>
      <c r="AR32" s="92">
        <f t="shared" si="16"/>
        <v>17560</v>
      </c>
    </row>
    <row r="33" ht="6.75" customHeight="1">
      <c r="G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>
      <c r="B34" s="13" t="s">
        <v>202</v>
      </c>
      <c r="G34" s="34">
        <f>sum(I34:AR34)</f>
        <v>0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</row>
    <row r="35">
      <c r="B35" s="93" t="s">
        <v>203</v>
      </c>
      <c r="C35" s="94"/>
      <c r="D35" s="94"/>
      <c r="E35" s="94"/>
      <c r="F35" s="94"/>
      <c r="G35" s="95">
        <f>subtotal(9,G7:G34)</f>
        <v>581947.5</v>
      </c>
      <c r="H35" s="94"/>
      <c r="I35" s="95">
        <f t="shared" ref="I35:AR35" si="17">subtotal(9,I7:I34)</f>
        <v>10147.5</v>
      </c>
      <c r="J35" s="95">
        <f t="shared" si="17"/>
        <v>5673.055556</v>
      </c>
      <c r="K35" s="95">
        <f t="shared" si="17"/>
        <v>9023.055556</v>
      </c>
      <c r="L35" s="95">
        <f t="shared" si="17"/>
        <v>7435.555556</v>
      </c>
      <c r="M35" s="95">
        <f t="shared" si="17"/>
        <v>14040.55556</v>
      </c>
      <c r="N35" s="95">
        <f t="shared" si="17"/>
        <v>18165.55556</v>
      </c>
      <c r="O35" s="95">
        <f t="shared" si="17"/>
        <v>20035.55556</v>
      </c>
      <c r="P35" s="95">
        <f t="shared" si="17"/>
        <v>26195.55556</v>
      </c>
      <c r="Q35" s="95">
        <f t="shared" si="17"/>
        <v>23115.55556</v>
      </c>
      <c r="R35" s="95">
        <f t="shared" si="17"/>
        <v>20035.55556</v>
      </c>
      <c r="S35" s="95">
        <f t="shared" si="17"/>
        <v>17560</v>
      </c>
      <c r="T35" s="95">
        <f t="shared" si="17"/>
        <v>17560</v>
      </c>
      <c r="U35" s="95">
        <f t="shared" si="17"/>
        <v>17560</v>
      </c>
      <c r="V35" s="95">
        <f t="shared" si="17"/>
        <v>11400</v>
      </c>
      <c r="W35" s="95">
        <f t="shared" si="17"/>
        <v>20640</v>
      </c>
      <c r="X35" s="95">
        <f t="shared" si="17"/>
        <v>11400</v>
      </c>
      <c r="Y35" s="95">
        <f t="shared" si="17"/>
        <v>20640</v>
      </c>
      <c r="Z35" s="95">
        <f t="shared" si="17"/>
        <v>17560</v>
      </c>
      <c r="AA35" s="95">
        <f t="shared" si="17"/>
        <v>14480</v>
      </c>
      <c r="AB35" s="95">
        <f t="shared" si="17"/>
        <v>20640</v>
      </c>
      <c r="AC35" s="95">
        <f t="shared" si="17"/>
        <v>14480</v>
      </c>
      <c r="AD35" s="95">
        <f t="shared" si="17"/>
        <v>17560</v>
      </c>
      <c r="AE35" s="95">
        <f t="shared" si="17"/>
        <v>17560</v>
      </c>
      <c r="AF35" s="95">
        <f t="shared" si="17"/>
        <v>14480</v>
      </c>
      <c r="AG35" s="95">
        <f t="shared" si="17"/>
        <v>10640</v>
      </c>
      <c r="AH35" s="95">
        <f t="shared" si="17"/>
        <v>14480</v>
      </c>
      <c r="AI35" s="95">
        <f t="shared" si="17"/>
        <v>14480</v>
      </c>
      <c r="AJ35" s="95">
        <f t="shared" si="17"/>
        <v>17560</v>
      </c>
      <c r="AK35" s="95">
        <f t="shared" si="17"/>
        <v>20640</v>
      </c>
      <c r="AL35" s="95">
        <f t="shared" si="17"/>
        <v>11400</v>
      </c>
      <c r="AM35" s="95">
        <f t="shared" si="17"/>
        <v>20640</v>
      </c>
      <c r="AN35" s="95">
        <f t="shared" si="17"/>
        <v>17560</v>
      </c>
      <c r="AO35" s="95">
        <f t="shared" si="17"/>
        <v>14480</v>
      </c>
      <c r="AP35" s="95">
        <f t="shared" si="17"/>
        <v>20640</v>
      </c>
      <c r="AQ35" s="95">
        <f t="shared" si="17"/>
        <v>14480</v>
      </c>
      <c r="AR35" s="95">
        <f t="shared" si="17"/>
        <v>17560</v>
      </c>
    </row>
    <row r="36">
      <c r="G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>
      <c r="B37" s="88" t="s">
        <v>204</v>
      </c>
      <c r="C37" s="25"/>
      <c r="D37" s="25"/>
      <c r="E37" s="25"/>
      <c r="F37" s="25"/>
      <c r="G37" s="96" t="str">
        <f>Setup!G69</f>
        <v/>
      </c>
      <c r="H37" s="25"/>
      <c r="I37" s="96" t="str">
        <f>Setup!I69</f>
        <v/>
      </c>
      <c r="J37" s="96" t="str">
        <f>Setup!J69</f>
        <v/>
      </c>
      <c r="K37" s="96" t="str">
        <f>Setup!K69</f>
        <v/>
      </c>
      <c r="L37" s="96" t="str">
        <f>Setup!L69</f>
        <v/>
      </c>
      <c r="M37" s="96" t="str">
        <f>Setup!M69</f>
        <v/>
      </c>
      <c r="N37" s="96" t="str">
        <f>Setup!N69</f>
        <v/>
      </c>
      <c r="O37" s="96" t="str">
        <f>Setup!O69</f>
        <v/>
      </c>
      <c r="P37" s="96" t="str">
        <f>Setup!P69</f>
        <v/>
      </c>
      <c r="Q37" s="96" t="str">
        <f>Setup!Q69</f>
        <v/>
      </c>
      <c r="R37" s="96" t="str">
        <f>Setup!R69</f>
        <v/>
      </c>
      <c r="S37" s="96" t="str">
        <f>Setup!S69</f>
        <v/>
      </c>
      <c r="T37" s="96" t="str">
        <f>Setup!T69</f>
        <v/>
      </c>
      <c r="U37" s="96" t="str">
        <f>Setup!U69</f>
        <v/>
      </c>
      <c r="V37" s="96" t="str">
        <f>Setup!V69</f>
        <v/>
      </c>
      <c r="W37" s="96" t="str">
        <f>Setup!W69</f>
        <v/>
      </c>
      <c r="X37" s="96" t="str">
        <f>Setup!X69</f>
        <v/>
      </c>
      <c r="Y37" s="96" t="str">
        <f>Setup!Y69</f>
        <v/>
      </c>
      <c r="Z37" s="96" t="str">
        <f>Setup!Z69</f>
        <v/>
      </c>
      <c r="AA37" s="96" t="str">
        <f>Setup!AA69</f>
        <v/>
      </c>
      <c r="AB37" s="96" t="str">
        <f>Setup!AB69</f>
        <v/>
      </c>
      <c r="AC37" s="96" t="str">
        <f>Setup!AC69</f>
        <v/>
      </c>
      <c r="AD37" s="96" t="str">
        <f>Setup!AD69</f>
        <v/>
      </c>
      <c r="AE37" s="96" t="str">
        <f>Setup!AE69</f>
        <v/>
      </c>
      <c r="AF37" s="96" t="str">
        <f>Setup!AF69</f>
        <v/>
      </c>
      <c r="AG37" s="96" t="str">
        <f>Setup!AG69</f>
        <v/>
      </c>
      <c r="AH37" s="96" t="str">
        <f>Setup!AH69</f>
        <v/>
      </c>
      <c r="AI37" s="96" t="str">
        <f>Setup!AI69</f>
        <v/>
      </c>
      <c r="AJ37" s="96" t="str">
        <f>Setup!AJ69</f>
        <v/>
      </c>
      <c r="AK37" s="96" t="str">
        <f>Setup!AK69</f>
        <v/>
      </c>
      <c r="AL37" s="96" t="str">
        <f>Setup!AL69</f>
        <v/>
      </c>
      <c r="AM37" s="96" t="str">
        <f>Setup!AM69</f>
        <v/>
      </c>
      <c r="AN37" s="96" t="str">
        <f>Setup!AN69</f>
        <v/>
      </c>
      <c r="AO37" s="96" t="str">
        <f>Setup!AO69</f>
        <v/>
      </c>
      <c r="AP37" s="96" t="str">
        <f>Setup!AP69</f>
        <v/>
      </c>
      <c r="AQ37" s="96" t="str">
        <f>Setup!AQ69</f>
        <v/>
      </c>
      <c r="AR37" s="96" t="str">
        <f>Setup!AR69</f>
        <v/>
      </c>
    </row>
    <row r="38" ht="6.75" customHeight="1">
      <c r="G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</row>
    <row r="39">
      <c r="B39" s="11" t="s">
        <v>205</v>
      </c>
      <c r="C39" s="12"/>
      <c r="D39" s="12"/>
      <c r="E39" s="12"/>
      <c r="F39" s="12"/>
      <c r="G39" s="89">
        <f>subtotal(9,G40:G45)</f>
        <v>750297.5</v>
      </c>
      <c r="H39" s="12"/>
      <c r="I39" s="89">
        <f t="shared" ref="I39:AR39" si="18">subtotal(9,I40:I45)</f>
        <v>11997.5</v>
      </c>
      <c r="J39" s="89">
        <f t="shared" si="18"/>
        <v>7967.5</v>
      </c>
      <c r="K39" s="89">
        <f t="shared" si="18"/>
        <v>11317.5</v>
      </c>
      <c r="L39" s="89">
        <f t="shared" si="18"/>
        <v>10280</v>
      </c>
      <c r="M39" s="89">
        <f t="shared" si="18"/>
        <v>3085</v>
      </c>
      <c r="N39" s="89">
        <f t="shared" si="18"/>
        <v>21010</v>
      </c>
      <c r="O39" s="89">
        <f t="shared" si="18"/>
        <v>22880</v>
      </c>
      <c r="P39" s="89">
        <f t="shared" si="18"/>
        <v>29040</v>
      </c>
      <c r="Q39" s="89">
        <f t="shared" si="18"/>
        <v>25960</v>
      </c>
      <c r="R39" s="89">
        <f t="shared" si="18"/>
        <v>22880</v>
      </c>
      <c r="S39" s="89">
        <f t="shared" si="18"/>
        <v>25960</v>
      </c>
      <c r="T39" s="89">
        <f t="shared" si="18"/>
        <v>10960</v>
      </c>
      <c r="U39" s="89">
        <f t="shared" si="18"/>
        <v>25960</v>
      </c>
      <c r="V39" s="89">
        <f t="shared" si="18"/>
        <v>19800</v>
      </c>
      <c r="W39" s="89">
        <f t="shared" si="18"/>
        <v>29040</v>
      </c>
      <c r="X39" s="89">
        <f t="shared" si="18"/>
        <v>19800</v>
      </c>
      <c r="Y39" s="89">
        <f t="shared" si="18"/>
        <v>15240</v>
      </c>
      <c r="Z39" s="89">
        <f t="shared" si="18"/>
        <v>25960</v>
      </c>
      <c r="AA39" s="89">
        <f t="shared" si="18"/>
        <v>22880</v>
      </c>
      <c r="AB39" s="89">
        <f t="shared" si="18"/>
        <v>29040</v>
      </c>
      <c r="AC39" s="89">
        <f t="shared" si="18"/>
        <v>22880</v>
      </c>
      <c r="AD39" s="89">
        <f t="shared" si="18"/>
        <v>25960</v>
      </c>
      <c r="AE39" s="89">
        <f t="shared" si="18"/>
        <v>25960</v>
      </c>
      <c r="AF39" s="89">
        <f t="shared" si="18"/>
        <v>7880</v>
      </c>
      <c r="AG39" s="89">
        <f t="shared" si="18"/>
        <v>29040</v>
      </c>
      <c r="AH39" s="89">
        <f t="shared" si="18"/>
        <v>22880</v>
      </c>
      <c r="AI39" s="89">
        <f t="shared" si="18"/>
        <v>22880</v>
      </c>
      <c r="AJ39" s="89">
        <f t="shared" si="18"/>
        <v>25960</v>
      </c>
      <c r="AK39" s="89">
        <f t="shared" si="18"/>
        <v>15240</v>
      </c>
      <c r="AL39" s="89">
        <f t="shared" si="18"/>
        <v>19800</v>
      </c>
      <c r="AM39" s="89">
        <f t="shared" si="18"/>
        <v>29040</v>
      </c>
      <c r="AN39" s="89">
        <f t="shared" si="18"/>
        <v>25960</v>
      </c>
      <c r="AO39" s="89">
        <f t="shared" si="18"/>
        <v>22880</v>
      </c>
      <c r="AP39" s="89">
        <f t="shared" si="18"/>
        <v>29040</v>
      </c>
      <c r="AQ39" s="89">
        <f t="shared" si="18"/>
        <v>22880</v>
      </c>
      <c r="AR39" s="89">
        <f t="shared" si="18"/>
        <v>10960</v>
      </c>
    </row>
    <row r="40">
      <c r="B40" s="13" t="s">
        <v>199</v>
      </c>
      <c r="G40" s="34">
        <f>G28</f>
        <v>751947.5</v>
      </c>
      <c r="I40" s="34">
        <f t="shared" ref="I40:AR40" si="19">I28</f>
        <v>10147.5</v>
      </c>
      <c r="J40" s="34">
        <f t="shared" si="19"/>
        <v>6117.5</v>
      </c>
      <c r="K40" s="34">
        <f t="shared" si="19"/>
        <v>9467.5</v>
      </c>
      <c r="L40" s="34">
        <f t="shared" si="19"/>
        <v>7880</v>
      </c>
      <c r="M40" s="34">
        <f t="shared" si="19"/>
        <v>14485</v>
      </c>
      <c r="N40" s="34">
        <f t="shared" si="19"/>
        <v>18610</v>
      </c>
      <c r="O40" s="34">
        <f t="shared" si="19"/>
        <v>20480</v>
      </c>
      <c r="P40" s="34">
        <f t="shared" si="19"/>
        <v>26640</v>
      </c>
      <c r="Q40" s="34">
        <f t="shared" si="19"/>
        <v>23560</v>
      </c>
      <c r="R40" s="34">
        <f t="shared" si="19"/>
        <v>20480</v>
      </c>
      <c r="S40" s="34">
        <f t="shared" si="19"/>
        <v>23560</v>
      </c>
      <c r="T40" s="34">
        <f t="shared" si="19"/>
        <v>23560</v>
      </c>
      <c r="U40" s="34">
        <f t="shared" si="19"/>
        <v>23560</v>
      </c>
      <c r="V40" s="34">
        <f t="shared" si="19"/>
        <v>17400</v>
      </c>
      <c r="W40" s="34">
        <f t="shared" si="19"/>
        <v>26640</v>
      </c>
      <c r="X40" s="34">
        <f t="shared" si="19"/>
        <v>17400</v>
      </c>
      <c r="Y40" s="34">
        <f t="shared" si="19"/>
        <v>26640</v>
      </c>
      <c r="Z40" s="34">
        <f t="shared" si="19"/>
        <v>23560</v>
      </c>
      <c r="AA40" s="34">
        <f t="shared" si="19"/>
        <v>20480</v>
      </c>
      <c r="AB40" s="34">
        <f t="shared" si="19"/>
        <v>26640</v>
      </c>
      <c r="AC40" s="34">
        <f t="shared" si="19"/>
        <v>20480</v>
      </c>
      <c r="AD40" s="34">
        <f t="shared" si="19"/>
        <v>23560</v>
      </c>
      <c r="AE40" s="34">
        <f t="shared" si="19"/>
        <v>23560</v>
      </c>
      <c r="AF40" s="34">
        <f t="shared" si="19"/>
        <v>20480</v>
      </c>
      <c r="AG40" s="34">
        <f t="shared" si="19"/>
        <v>26640</v>
      </c>
      <c r="AH40" s="34">
        <f t="shared" si="19"/>
        <v>20480</v>
      </c>
      <c r="AI40" s="34">
        <f t="shared" si="19"/>
        <v>20480</v>
      </c>
      <c r="AJ40" s="34">
        <f t="shared" si="19"/>
        <v>23560</v>
      </c>
      <c r="AK40" s="34">
        <f t="shared" si="19"/>
        <v>26640</v>
      </c>
      <c r="AL40" s="34">
        <f t="shared" si="19"/>
        <v>17400</v>
      </c>
      <c r="AM40" s="34">
        <f t="shared" si="19"/>
        <v>26640</v>
      </c>
      <c r="AN40" s="34">
        <f t="shared" si="19"/>
        <v>23560</v>
      </c>
      <c r="AO40" s="34">
        <f t="shared" si="19"/>
        <v>20480</v>
      </c>
      <c r="AP40" s="34">
        <f t="shared" si="19"/>
        <v>26640</v>
      </c>
      <c r="AQ40" s="34">
        <f t="shared" si="19"/>
        <v>20480</v>
      </c>
      <c r="AR40" s="34">
        <f t="shared" si="19"/>
        <v>23560</v>
      </c>
    </row>
    <row r="41">
      <c r="B41" s="13" t="s">
        <v>206</v>
      </c>
      <c r="G41" s="34">
        <f>subtotal(9,G42:G44)</f>
        <v>-1650</v>
      </c>
      <c r="I41" s="34">
        <f t="shared" ref="I41:AR41" si="20">subtotal(9,I42:I44)</f>
        <v>1850</v>
      </c>
      <c r="J41" s="34">
        <f t="shared" si="20"/>
        <v>1850</v>
      </c>
      <c r="K41" s="34">
        <f t="shared" si="20"/>
        <v>1850</v>
      </c>
      <c r="L41" s="34">
        <f t="shared" si="20"/>
        <v>2400</v>
      </c>
      <c r="M41" s="34">
        <f t="shared" si="20"/>
        <v>-11400</v>
      </c>
      <c r="N41" s="34">
        <f t="shared" si="20"/>
        <v>2400</v>
      </c>
      <c r="O41" s="34">
        <f t="shared" si="20"/>
        <v>2400</v>
      </c>
      <c r="P41" s="34">
        <f t="shared" si="20"/>
        <v>2400</v>
      </c>
      <c r="Q41" s="34">
        <f t="shared" si="20"/>
        <v>2400</v>
      </c>
      <c r="R41" s="34">
        <f t="shared" si="20"/>
        <v>2400</v>
      </c>
      <c r="S41" s="34">
        <f t="shared" si="20"/>
        <v>2400</v>
      </c>
      <c r="T41" s="34">
        <f t="shared" si="20"/>
        <v>-12600</v>
      </c>
      <c r="U41" s="34">
        <f t="shared" si="20"/>
        <v>2400</v>
      </c>
      <c r="V41" s="34">
        <f t="shared" si="20"/>
        <v>2400</v>
      </c>
      <c r="W41" s="34">
        <f t="shared" si="20"/>
        <v>2400</v>
      </c>
      <c r="X41" s="34">
        <f t="shared" si="20"/>
        <v>2400</v>
      </c>
      <c r="Y41" s="34">
        <f t="shared" si="20"/>
        <v>-11400</v>
      </c>
      <c r="Z41" s="34">
        <f t="shared" si="20"/>
        <v>2400</v>
      </c>
      <c r="AA41" s="34">
        <f t="shared" si="20"/>
        <v>2400</v>
      </c>
      <c r="AB41" s="34">
        <f t="shared" si="20"/>
        <v>2400</v>
      </c>
      <c r="AC41" s="34">
        <f t="shared" si="20"/>
        <v>2400</v>
      </c>
      <c r="AD41" s="34">
        <f t="shared" si="20"/>
        <v>2400</v>
      </c>
      <c r="AE41" s="34">
        <f t="shared" si="20"/>
        <v>2400</v>
      </c>
      <c r="AF41" s="34">
        <f t="shared" si="20"/>
        <v>-12600</v>
      </c>
      <c r="AG41" s="34">
        <f t="shared" si="20"/>
        <v>2400</v>
      </c>
      <c r="AH41" s="34">
        <f t="shared" si="20"/>
        <v>2400</v>
      </c>
      <c r="AI41" s="34">
        <f t="shared" si="20"/>
        <v>2400</v>
      </c>
      <c r="AJ41" s="34">
        <f t="shared" si="20"/>
        <v>2400</v>
      </c>
      <c r="AK41" s="34">
        <f t="shared" si="20"/>
        <v>-11400</v>
      </c>
      <c r="AL41" s="34">
        <f t="shared" si="20"/>
        <v>2400</v>
      </c>
      <c r="AM41" s="34">
        <f t="shared" si="20"/>
        <v>2400</v>
      </c>
      <c r="AN41" s="34">
        <f t="shared" si="20"/>
        <v>2400</v>
      </c>
      <c r="AO41" s="34">
        <f t="shared" si="20"/>
        <v>2400</v>
      </c>
      <c r="AP41" s="34">
        <f t="shared" si="20"/>
        <v>2400</v>
      </c>
      <c r="AQ41" s="34">
        <f t="shared" si="20"/>
        <v>2400</v>
      </c>
      <c r="AR41" s="34">
        <f t="shared" si="20"/>
        <v>-12600</v>
      </c>
    </row>
    <row r="42">
      <c r="B42" s="13"/>
      <c r="C42" s="69" t="s">
        <v>207</v>
      </c>
      <c r="G42" s="34">
        <f t="shared" ref="G42:G45" si="21">sum(I42:AR42)</f>
        <v>0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>
      <c r="B43" s="13"/>
      <c r="C43" s="69" t="s">
        <v>208</v>
      </c>
      <c r="G43" s="34">
        <f t="shared" si="21"/>
        <v>0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>
      <c r="B44" s="13"/>
      <c r="C44" s="13" t="s">
        <v>151</v>
      </c>
      <c r="G44" s="34">
        <f t="shared" si="21"/>
        <v>-1650</v>
      </c>
      <c r="I44" s="34">
        <f>Personnel!L55</f>
        <v>1850</v>
      </c>
      <c r="J44" s="34">
        <f>Personnel!M55</f>
        <v>1850</v>
      </c>
      <c r="K44" s="34">
        <f>Personnel!N55</f>
        <v>1850</v>
      </c>
      <c r="L44" s="34">
        <f>Personnel!O55</f>
        <v>2400</v>
      </c>
      <c r="M44" s="34">
        <f>Personnel!P55</f>
        <v>-11400</v>
      </c>
      <c r="N44" s="34">
        <f>Personnel!Q55</f>
        <v>2400</v>
      </c>
      <c r="O44" s="34">
        <f>Personnel!R55</f>
        <v>2400</v>
      </c>
      <c r="P44" s="34">
        <f>Personnel!S55</f>
        <v>2400</v>
      </c>
      <c r="Q44" s="34">
        <f>Personnel!T55</f>
        <v>2400</v>
      </c>
      <c r="R44" s="34">
        <f>Personnel!U55</f>
        <v>2400</v>
      </c>
      <c r="S44" s="34">
        <f>Personnel!V55</f>
        <v>2400</v>
      </c>
      <c r="T44" s="34">
        <f>Personnel!W55</f>
        <v>-12600</v>
      </c>
      <c r="U44" s="34">
        <f>Personnel!X55</f>
        <v>2400</v>
      </c>
      <c r="V44" s="34">
        <f>Personnel!Y55</f>
        <v>2400</v>
      </c>
      <c r="W44" s="34">
        <f>Personnel!Z55</f>
        <v>2400</v>
      </c>
      <c r="X44" s="34">
        <f>Personnel!AA55</f>
        <v>2400</v>
      </c>
      <c r="Y44" s="34">
        <f>Personnel!AB55</f>
        <v>-11400</v>
      </c>
      <c r="Z44" s="34">
        <f>Personnel!AC55</f>
        <v>2400</v>
      </c>
      <c r="AA44" s="34">
        <f>Personnel!AD55</f>
        <v>2400</v>
      </c>
      <c r="AB44" s="34">
        <f>Personnel!AE55</f>
        <v>2400</v>
      </c>
      <c r="AC44" s="34">
        <f>Personnel!AF55</f>
        <v>2400</v>
      </c>
      <c r="AD44" s="34">
        <f>Personnel!AG55</f>
        <v>2400</v>
      </c>
      <c r="AE44" s="34">
        <f>Personnel!AH55</f>
        <v>2400</v>
      </c>
      <c r="AF44" s="34">
        <f>Personnel!AI55</f>
        <v>-12600</v>
      </c>
      <c r="AG44" s="34">
        <f>Personnel!AJ55</f>
        <v>2400</v>
      </c>
      <c r="AH44" s="34">
        <f>Personnel!AK55</f>
        <v>2400</v>
      </c>
      <c r="AI44" s="34">
        <f>Personnel!AL55</f>
        <v>2400</v>
      </c>
      <c r="AJ44" s="34">
        <f>Personnel!AM55</f>
        <v>2400</v>
      </c>
      <c r="AK44" s="34">
        <f>Personnel!AN55</f>
        <v>-11400</v>
      </c>
      <c r="AL44" s="34">
        <f>Personnel!AO55</f>
        <v>2400</v>
      </c>
      <c r="AM44" s="34">
        <f>Personnel!AP55</f>
        <v>2400</v>
      </c>
      <c r="AN44" s="34">
        <f>Personnel!AQ55</f>
        <v>2400</v>
      </c>
      <c r="AO44" s="34">
        <f>Personnel!AR55</f>
        <v>2400</v>
      </c>
      <c r="AP44" s="34">
        <f>Personnel!AS55</f>
        <v>2400</v>
      </c>
      <c r="AQ44" s="34">
        <f>Personnel!AT55</f>
        <v>2400</v>
      </c>
      <c r="AR44" s="34">
        <f>Personnel!AU55</f>
        <v>-12600</v>
      </c>
    </row>
    <row r="45">
      <c r="B45" s="13" t="s">
        <v>202</v>
      </c>
      <c r="G45" s="34">
        <f t="shared" si="21"/>
        <v>0</v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ht="6.75" customHeight="1">
      <c r="B46" s="13"/>
      <c r="G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>
      <c r="B47" s="11" t="s">
        <v>209</v>
      </c>
      <c r="C47" s="12"/>
      <c r="D47" s="12"/>
      <c r="E47" s="12"/>
      <c r="F47" s="12"/>
      <c r="G47" s="89">
        <f>subtotal(9,G48:G54)</f>
        <v>220000</v>
      </c>
      <c r="H47" s="12"/>
      <c r="I47" s="89">
        <f t="shared" ref="I47:AR47" si="22">subtotal(9,I48:I54)</f>
        <v>150000</v>
      </c>
      <c r="J47" s="89">
        <f t="shared" si="22"/>
        <v>-30000</v>
      </c>
      <c r="K47" s="89">
        <f t="shared" si="22"/>
        <v>0</v>
      </c>
      <c r="L47" s="89">
        <f t="shared" si="22"/>
        <v>0</v>
      </c>
      <c r="M47" s="89">
        <f t="shared" si="22"/>
        <v>0</v>
      </c>
      <c r="N47" s="89">
        <f t="shared" si="22"/>
        <v>0</v>
      </c>
      <c r="O47" s="89">
        <f t="shared" si="22"/>
        <v>0</v>
      </c>
      <c r="P47" s="89">
        <f t="shared" si="22"/>
        <v>0</v>
      </c>
      <c r="Q47" s="89">
        <f t="shared" si="22"/>
        <v>0</v>
      </c>
      <c r="R47" s="89">
        <f t="shared" si="22"/>
        <v>0</v>
      </c>
      <c r="S47" s="89">
        <f t="shared" si="22"/>
        <v>-200000</v>
      </c>
      <c r="T47" s="89">
        <f t="shared" si="22"/>
        <v>0</v>
      </c>
      <c r="U47" s="89">
        <f t="shared" si="22"/>
        <v>0</v>
      </c>
      <c r="V47" s="89">
        <f t="shared" si="22"/>
        <v>0</v>
      </c>
      <c r="W47" s="89">
        <f t="shared" si="22"/>
        <v>0</v>
      </c>
      <c r="X47" s="89">
        <f t="shared" si="22"/>
        <v>0</v>
      </c>
      <c r="Y47" s="89">
        <f t="shared" si="22"/>
        <v>0</v>
      </c>
      <c r="Z47" s="89">
        <f t="shared" si="22"/>
        <v>0</v>
      </c>
      <c r="AA47" s="89">
        <f t="shared" si="22"/>
        <v>0</v>
      </c>
      <c r="AB47" s="89">
        <f t="shared" si="22"/>
        <v>0</v>
      </c>
      <c r="AC47" s="89">
        <f t="shared" si="22"/>
        <v>0</v>
      </c>
      <c r="AD47" s="89">
        <f t="shared" si="22"/>
        <v>0</v>
      </c>
      <c r="AE47" s="89">
        <f t="shared" si="22"/>
        <v>0</v>
      </c>
      <c r="AF47" s="89">
        <f t="shared" si="22"/>
        <v>0</v>
      </c>
      <c r="AG47" s="89">
        <f t="shared" si="22"/>
        <v>300000</v>
      </c>
      <c r="AH47" s="89">
        <f t="shared" si="22"/>
        <v>0</v>
      </c>
      <c r="AI47" s="89">
        <f t="shared" si="22"/>
        <v>0</v>
      </c>
      <c r="AJ47" s="89">
        <f t="shared" si="22"/>
        <v>0</v>
      </c>
      <c r="AK47" s="89">
        <f t="shared" si="22"/>
        <v>0</v>
      </c>
      <c r="AL47" s="89">
        <f t="shared" si="22"/>
        <v>0</v>
      </c>
      <c r="AM47" s="89">
        <f t="shared" si="22"/>
        <v>0</v>
      </c>
      <c r="AN47" s="89">
        <f t="shared" si="22"/>
        <v>0</v>
      </c>
      <c r="AO47" s="89">
        <f t="shared" si="22"/>
        <v>0</v>
      </c>
      <c r="AP47" s="89">
        <f t="shared" si="22"/>
        <v>0</v>
      </c>
      <c r="AQ47" s="89">
        <f t="shared" si="22"/>
        <v>0</v>
      </c>
      <c r="AR47" s="89">
        <f t="shared" si="22"/>
        <v>0</v>
      </c>
    </row>
    <row r="48">
      <c r="B48" s="13" t="str">
        <f>'Input general'!B95</f>
        <v>Foundation</v>
      </c>
      <c r="G48" s="34">
        <f t="shared" ref="G48:G51" si="23">sum(I48:AR48)</f>
        <v>-210000</v>
      </c>
      <c r="I48" s="34">
        <f>-'Input general'!I96</f>
        <v>0</v>
      </c>
      <c r="J48" s="34">
        <f>-'Input general'!J96</f>
        <v>-10000</v>
      </c>
      <c r="K48" s="34">
        <f>-'Input general'!K96</f>
        <v>0</v>
      </c>
      <c r="L48" s="34">
        <f>-'Input general'!L96</f>
        <v>0</v>
      </c>
      <c r="M48" s="34">
        <f>-'Input general'!M96</f>
        <v>0</v>
      </c>
      <c r="N48" s="34">
        <f>-'Input general'!N96</f>
        <v>0</v>
      </c>
      <c r="O48" s="34">
        <f>-'Input general'!O96</f>
        <v>0</v>
      </c>
      <c r="P48" s="34">
        <f>-'Input general'!P96</f>
        <v>0</v>
      </c>
      <c r="Q48" s="34">
        <f>-'Input general'!Q96</f>
        <v>0</v>
      </c>
      <c r="R48" s="34">
        <f>-'Input general'!R96</f>
        <v>0</v>
      </c>
      <c r="S48" s="34">
        <f>-'Input general'!S96</f>
        <v>-200000</v>
      </c>
      <c r="T48" s="34">
        <f>-'Input general'!T96</f>
        <v>0</v>
      </c>
      <c r="U48" s="34">
        <f>-'Input general'!U96</f>
        <v>0</v>
      </c>
      <c r="V48" s="34">
        <f>-'Input general'!V96</f>
        <v>0</v>
      </c>
      <c r="W48" s="34">
        <f>-'Input general'!W96</f>
        <v>0</v>
      </c>
      <c r="X48" s="34">
        <f>-'Input general'!X96</f>
        <v>0</v>
      </c>
      <c r="Y48" s="34">
        <f>-'Input general'!Y96</f>
        <v>0</v>
      </c>
      <c r="Z48" s="34">
        <f>-'Input general'!Z96</f>
        <v>0</v>
      </c>
      <c r="AA48" s="34">
        <f>-'Input general'!AA96</f>
        <v>0</v>
      </c>
      <c r="AB48" s="34">
        <f>-'Input general'!AB96</f>
        <v>0</v>
      </c>
      <c r="AC48" s="34">
        <f>-'Input general'!AC96</f>
        <v>0</v>
      </c>
      <c r="AD48" s="34">
        <f>-'Input general'!AD96</f>
        <v>0</v>
      </c>
      <c r="AE48" s="34">
        <f>-'Input general'!AE96</f>
        <v>0</v>
      </c>
      <c r="AF48" s="34">
        <f>-'Input general'!AF96</f>
        <v>0</v>
      </c>
      <c r="AG48" s="34">
        <f>-'Input general'!AG96</f>
        <v>0</v>
      </c>
      <c r="AH48" s="34">
        <f>-'Input general'!AH96</f>
        <v>0</v>
      </c>
      <c r="AI48" s="34">
        <f>-'Input general'!AI96</f>
        <v>0</v>
      </c>
      <c r="AJ48" s="34">
        <f>-'Input general'!AJ96</f>
        <v>0</v>
      </c>
      <c r="AK48" s="34">
        <f>-'Input general'!AK96</f>
        <v>0</v>
      </c>
      <c r="AL48" s="34">
        <f>-'Input general'!AL96</f>
        <v>0</v>
      </c>
      <c r="AM48" s="34">
        <f>-'Input general'!AM96</f>
        <v>0</v>
      </c>
      <c r="AN48" s="34">
        <f>-'Input general'!AN96</f>
        <v>0</v>
      </c>
      <c r="AO48" s="34">
        <f>-'Input general'!AO96</f>
        <v>0</v>
      </c>
      <c r="AP48" s="34">
        <f>-'Input general'!AP96</f>
        <v>0</v>
      </c>
      <c r="AQ48" s="34">
        <f>-'Input general'!AQ96</f>
        <v>0</v>
      </c>
      <c r="AR48" s="34">
        <f>-'Input general'!AR96</f>
        <v>0</v>
      </c>
    </row>
    <row r="49">
      <c r="B49" s="13" t="str">
        <f>'Input general'!B100</f>
        <v>Hardware</v>
      </c>
      <c r="G49" s="34">
        <f t="shared" si="23"/>
        <v>0</v>
      </c>
      <c r="I49" s="34">
        <f>-'Input general'!I101</f>
        <v>0</v>
      </c>
      <c r="J49" s="34">
        <f>-'Input general'!J101</f>
        <v>0</v>
      </c>
      <c r="K49" s="34">
        <f>-'Input general'!K101</f>
        <v>0</v>
      </c>
      <c r="L49" s="34">
        <f>-'Input general'!L101</f>
        <v>0</v>
      </c>
      <c r="M49" s="34">
        <f>-'Input general'!M101</f>
        <v>0</v>
      </c>
      <c r="N49" s="34">
        <f>-'Input general'!N101</f>
        <v>0</v>
      </c>
      <c r="O49" s="34">
        <f>-'Input general'!O101</f>
        <v>0</v>
      </c>
      <c r="P49" s="34">
        <f>-'Input general'!P101</f>
        <v>0</v>
      </c>
      <c r="Q49" s="34">
        <f>-'Input general'!Q101</f>
        <v>0</v>
      </c>
      <c r="R49" s="34">
        <f>-'Input general'!R101</f>
        <v>0</v>
      </c>
      <c r="S49" s="34">
        <f>-'Input general'!S101</f>
        <v>0</v>
      </c>
      <c r="T49" s="34">
        <f>-'Input general'!T101</f>
        <v>0</v>
      </c>
      <c r="U49" s="34">
        <f>-'Input general'!U101</f>
        <v>0</v>
      </c>
      <c r="V49" s="34">
        <f>-'Input general'!V101</f>
        <v>0</v>
      </c>
      <c r="W49" s="34">
        <f>-'Input general'!W101</f>
        <v>0</v>
      </c>
      <c r="X49" s="34">
        <f>-'Input general'!X101</f>
        <v>0</v>
      </c>
      <c r="Y49" s="34">
        <f>-'Input general'!Y101</f>
        <v>0</v>
      </c>
      <c r="Z49" s="34">
        <f>-'Input general'!Z101</f>
        <v>0</v>
      </c>
      <c r="AA49" s="34">
        <f>-'Input general'!AA101</f>
        <v>0</v>
      </c>
      <c r="AB49" s="34">
        <f>-'Input general'!AB101</f>
        <v>0</v>
      </c>
      <c r="AC49" s="34">
        <f>-'Input general'!AC101</f>
        <v>0</v>
      </c>
      <c r="AD49" s="34">
        <f>-'Input general'!AD101</f>
        <v>0</v>
      </c>
      <c r="AE49" s="34">
        <f>-'Input general'!AE101</f>
        <v>0</v>
      </c>
      <c r="AF49" s="34">
        <f>-'Input general'!AF101</f>
        <v>0</v>
      </c>
      <c r="AG49" s="34">
        <f>-'Input general'!AG101</f>
        <v>0</v>
      </c>
      <c r="AH49" s="34">
        <f>-'Input general'!AH101</f>
        <v>0</v>
      </c>
      <c r="AI49" s="34">
        <f>-'Input general'!AI101</f>
        <v>0</v>
      </c>
      <c r="AJ49" s="34">
        <f>-'Input general'!AJ101</f>
        <v>0</v>
      </c>
      <c r="AK49" s="34">
        <f>-'Input general'!AK101</f>
        <v>0</v>
      </c>
      <c r="AL49" s="34">
        <f>-'Input general'!AL101</f>
        <v>0</v>
      </c>
      <c r="AM49" s="34">
        <f>-'Input general'!AM101</f>
        <v>0</v>
      </c>
      <c r="AN49" s="34">
        <f>-'Input general'!AN101</f>
        <v>0</v>
      </c>
      <c r="AO49" s="34">
        <f>-'Input general'!AO101</f>
        <v>0</v>
      </c>
      <c r="AP49" s="34">
        <f>-'Input general'!AP101</f>
        <v>0</v>
      </c>
      <c r="AQ49" s="34">
        <f>-'Input general'!AQ101</f>
        <v>0</v>
      </c>
      <c r="AR49" s="34">
        <f>-'Input general'!AR101</f>
        <v>0</v>
      </c>
    </row>
    <row r="50">
      <c r="B50" s="13" t="s">
        <v>110</v>
      </c>
      <c r="G50" s="34">
        <f t="shared" si="23"/>
        <v>-20000</v>
      </c>
      <c r="I50" s="34">
        <f>-'Input general'!I106</f>
        <v>0</v>
      </c>
      <c r="J50" s="34">
        <f>-'Input general'!J106</f>
        <v>-20000</v>
      </c>
      <c r="K50" s="34">
        <f>-'Input general'!K106</f>
        <v>0</v>
      </c>
      <c r="L50" s="34">
        <f>-'Input general'!L106</f>
        <v>0</v>
      </c>
      <c r="M50" s="34">
        <f>-'Input general'!M106</f>
        <v>0</v>
      </c>
      <c r="N50" s="34">
        <f>-'Input general'!N106</f>
        <v>0</v>
      </c>
      <c r="O50" s="34">
        <f>-'Input general'!O106</f>
        <v>0</v>
      </c>
      <c r="P50" s="34">
        <f>-'Input general'!P106</f>
        <v>0</v>
      </c>
      <c r="Q50" s="34">
        <f>-'Input general'!Q106</f>
        <v>0</v>
      </c>
      <c r="R50" s="34">
        <f>-'Input general'!R106</f>
        <v>0</v>
      </c>
      <c r="S50" s="34">
        <f>-'Input general'!S106</f>
        <v>0</v>
      </c>
      <c r="T50" s="34">
        <f>-'Input general'!T106</f>
        <v>0</v>
      </c>
      <c r="U50" s="34">
        <f>-'Input general'!U106</f>
        <v>0</v>
      </c>
      <c r="V50" s="34">
        <f>-'Input general'!V106</f>
        <v>0</v>
      </c>
      <c r="W50" s="34">
        <f>-'Input general'!W106</f>
        <v>0</v>
      </c>
      <c r="X50" s="34">
        <f>-'Input general'!X106</f>
        <v>0</v>
      </c>
      <c r="Y50" s="34">
        <f>-'Input general'!Y106</f>
        <v>0</v>
      </c>
      <c r="Z50" s="34">
        <f>-'Input general'!Z106</f>
        <v>0</v>
      </c>
      <c r="AA50" s="34">
        <f>-'Input general'!AA106</f>
        <v>0</v>
      </c>
      <c r="AB50" s="34">
        <f>-'Input general'!AB106</f>
        <v>0</v>
      </c>
      <c r="AC50" s="34">
        <f>-'Input general'!AC106</f>
        <v>0</v>
      </c>
      <c r="AD50" s="34">
        <f>-'Input general'!AD106</f>
        <v>0</v>
      </c>
      <c r="AE50" s="34">
        <f>-'Input general'!AE106</f>
        <v>0</v>
      </c>
      <c r="AF50" s="34">
        <f>-'Input general'!AF106</f>
        <v>0</v>
      </c>
      <c r="AG50" s="34">
        <f>-'Input general'!AG106</f>
        <v>0</v>
      </c>
      <c r="AH50" s="34">
        <f>-'Input general'!AH106</f>
        <v>0</v>
      </c>
      <c r="AI50" s="34">
        <f>-'Input general'!AI106</f>
        <v>0</v>
      </c>
      <c r="AJ50" s="34">
        <f>-'Input general'!AJ106</f>
        <v>0</v>
      </c>
      <c r="AK50" s="34">
        <f>-'Input general'!AK106</f>
        <v>0</v>
      </c>
      <c r="AL50" s="34">
        <f>-'Input general'!AL106</f>
        <v>0</v>
      </c>
      <c r="AM50" s="34">
        <f>-'Input general'!AM106</f>
        <v>0</v>
      </c>
      <c r="AN50" s="34">
        <f>-'Input general'!AN106</f>
        <v>0</v>
      </c>
      <c r="AO50" s="34">
        <f>-'Input general'!AO106</f>
        <v>0</v>
      </c>
      <c r="AP50" s="34">
        <f>-'Input general'!AP106</f>
        <v>0</v>
      </c>
      <c r="AQ50" s="34">
        <f>-'Input general'!AQ106</f>
        <v>0</v>
      </c>
      <c r="AR50" s="34">
        <f>-'Input general'!AR106</f>
        <v>0</v>
      </c>
    </row>
    <row r="51">
      <c r="B51" s="13" t="s">
        <v>210</v>
      </c>
      <c r="G51" s="34">
        <f t="shared" si="23"/>
        <v>0</v>
      </c>
      <c r="I51" s="34">
        <f>-'Input general'!I111-'Input general'!I116</f>
        <v>0</v>
      </c>
      <c r="J51" s="34">
        <f>-'Input general'!J111-'Input general'!J116</f>
        <v>0</v>
      </c>
      <c r="K51" s="34">
        <f>-'Input general'!K111-'Input general'!K116</f>
        <v>0</v>
      </c>
      <c r="L51" s="34">
        <f>-'Input general'!L111-'Input general'!L116</f>
        <v>0</v>
      </c>
      <c r="M51" s="34">
        <f>-'Input general'!M111-'Input general'!M116</f>
        <v>0</v>
      </c>
      <c r="N51" s="34">
        <f>-'Input general'!N111-'Input general'!N116</f>
        <v>0</v>
      </c>
      <c r="O51" s="34">
        <f>-'Input general'!O111-'Input general'!O116</f>
        <v>0</v>
      </c>
      <c r="P51" s="34">
        <f>-'Input general'!P111-'Input general'!P116</f>
        <v>0</v>
      </c>
      <c r="Q51" s="34">
        <f>-'Input general'!Q111-'Input general'!Q116</f>
        <v>0</v>
      </c>
      <c r="R51" s="34">
        <f>-'Input general'!R111-'Input general'!R116</f>
        <v>0</v>
      </c>
      <c r="S51" s="34">
        <f>-'Input general'!S111-'Input general'!S116</f>
        <v>0</v>
      </c>
      <c r="T51" s="34">
        <f>-'Input general'!T111-'Input general'!T116</f>
        <v>0</v>
      </c>
      <c r="U51" s="34">
        <f>-'Input general'!U111-'Input general'!U116</f>
        <v>0</v>
      </c>
      <c r="V51" s="34">
        <f>-'Input general'!V111-'Input general'!V116</f>
        <v>0</v>
      </c>
      <c r="W51" s="34">
        <f>-'Input general'!W111-'Input general'!W116</f>
        <v>0</v>
      </c>
      <c r="X51" s="34">
        <f>-'Input general'!X111-'Input general'!X116</f>
        <v>0</v>
      </c>
      <c r="Y51" s="34">
        <f>-'Input general'!Y111-'Input general'!Y116</f>
        <v>0</v>
      </c>
      <c r="Z51" s="34">
        <f>-'Input general'!Z111-'Input general'!Z116</f>
        <v>0</v>
      </c>
      <c r="AA51" s="34">
        <f>-'Input general'!AA111-'Input general'!AA116</f>
        <v>0</v>
      </c>
      <c r="AB51" s="34">
        <f>-'Input general'!AB111-'Input general'!AB116</f>
        <v>0</v>
      </c>
      <c r="AC51" s="34">
        <f>-'Input general'!AC111-'Input general'!AC116</f>
        <v>0</v>
      </c>
      <c r="AD51" s="34">
        <f>-'Input general'!AD111-'Input general'!AD116</f>
        <v>0</v>
      </c>
      <c r="AE51" s="34">
        <f>-'Input general'!AE111-'Input general'!AE116</f>
        <v>0</v>
      </c>
      <c r="AF51" s="34">
        <f>-'Input general'!AF111-'Input general'!AF116</f>
        <v>0</v>
      </c>
      <c r="AG51" s="34">
        <f>-'Input general'!AG111-'Input general'!AG116</f>
        <v>0</v>
      </c>
      <c r="AH51" s="34">
        <f>-'Input general'!AH111-'Input general'!AH116</f>
        <v>0</v>
      </c>
      <c r="AI51" s="34">
        <f>-'Input general'!AI111-'Input general'!AI116</f>
        <v>0</v>
      </c>
      <c r="AJ51" s="34">
        <f>-'Input general'!AJ111-'Input general'!AJ116</f>
        <v>0</v>
      </c>
      <c r="AK51" s="34">
        <f>-'Input general'!AK111-'Input general'!AK116</f>
        <v>0</v>
      </c>
      <c r="AL51" s="34">
        <f>-'Input general'!AL111-'Input general'!AL116</f>
        <v>0</v>
      </c>
      <c r="AM51" s="34">
        <f>-'Input general'!AM111-'Input general'!AM116</f>
        <v>0</v>
      </c>
      <c r="AN51" s="34">
        <f>-'Input general'!AN111-'Input general'!AN116</f>
        <v>0</v>
      </c>
      <c r="AO51" s="34">
        <f>-'Input general'!AO111-'Input general'!AO116</f>
        <v>0</v>
      </c>
      <c r="AP51" s="34">
        <f>-'Input general'!AP111-'Input general'!AP116</f>
        <v>0</v>
      </c>
      <c r="AQ51" s="34">
        <f>-'Input general'!AQ111-'Input general'!AQ116</f>
        <v>0</v>
      </c>
      <c r="AR51" s="34">
        <f>-'Input general'!AR111-'Input general'!AR116</f>
        <v>0</v>
      </c>
    </row>
    <row r="52" ht="6.75" customHeight="1">
      <c r="G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>
      <c r="B53" s="11" t="s">
        <v>45</v>
      </c>
      <c r="C53" s="12"/>
      <c r="D53" s="12"/>
      <c r="E53" s="12"/>
      <c r="F53" s="12"/>
      <c r="G53" s="89">
        <f>subtotal(9,G54:G59)</f>
        <v>590000</v>
      </c>
      <c r="H53" s="12"/>
      <c r="I53" s="89">
        <f t="shared" ref="I53:AR53" si="24">subtotal(9,I54:I59)</f>
        <v>300000</v>
      </c>
      <c r="J53" s="89">
        <f t="shared" si="24"/>
        <v>0</v>
      </c>
      <c r="K53" s="89">
        <f t="shared" si="24"/>
        <v>0</v>
      </c>
      <c r="L53" s="89">
        <f t="shared" si="24"/>
        <v>0</v>
      </c>
      <c r="M53" s="89">
        <f t="shared" si="24"/>
        <v>0</v>
      </c>
      <c r="N53" s="89">
        <f t="shared" si="24"/>
        <v>0</v>
      </c>
      <c r="O53" s="89">
        <f t="shared" si="24"/>
        <v>0</v>
      </c>
      <c r="P53" s="89">
        <f t="shared" si="24"/>
        <v>0</v>
      </c>
      <c r="Q53" s="89">
        <f t="shared" si="24"/>
        <v>0</v>
      </c>
      <c r="R53" s="89">
        <f t="shared" si="24"/>
        <v>0</v>
      </c>
      <c r="S53" s="89">
        <f t="shared" si="24"/>
        <v>0</v>
      </c>
      <c r="T53" s="89">
        <f t="shared" si="24"/>
        <v>0</v>
      </c>
      <c r="U53" s="89">
        <f t="shared" si="24"/>
        <v>0</v>
      </c>
      <c r="V53" s="89">
        <f t="shared" si="24"/>
        <v>0</v>
      </c>
      <c r="W53" s="89">
        <f t="shared" si="24"/>
        <v>0</v>
      </c>
      <c r="X53" s="89">
        <f t="shared" si="24"/>
        <v>0</v>
      </c>
      <c r="Y53" s="89">
        <f t="shared" si="24"/>
        <v>0</v>
      </c>
      <c r="Z53" s="89">
        <f t="shared" si="24"/>
        <v>0</v>
      </c>
      <c r="AA53" s="89">
        <f t="shared" si="24"/>
        <v>0</v>
      </c>
      <c r="AB53" s="89">
        <f t="shared" si="24"/>
        <v>0</v>
      </c>
      <c r="AC53" s="89">
        <f t="shared" si="24"/>
        <v>0</v>
      </c>
      <c r="AD53" s="89">
        <f t="shared" si="24"/>
        <v>0</v>
      </c>
      <c r="AE53" s="89">
        <f t="shared" si="24"/>
        <v>0</v>
      </c>
      <c r="AF53" s="89">
        <f t="shared" si="24"/>
        <v>0</v>
      </c>
      <c r="AG53" s="89">
        <f t="shared" si="24"/>
        <v>290000</v>
      </c>
      <c r="AH53" s="89">
        <f t="shared" si="24"/>
        <v>0</v>
      </c>
      <c r="AI53" s="89">
        <f t="shared" si="24"/>
        <v>0</v>
      </c>
      <c r="AJ53" s="89">
        <f t="shared" si="24"/>
        <v>0</v>
      </c>
      <c r="AK53" s="89">
        <f t="shared" si="24"/>
        <v>0</v>
      </c>
      <c r="AL53" s="89">
        <f t="shared" si="24"/>
        <v>0</v>
      </c>
      <c r="AM53" s="89">
        <f t="shared" si="24"/>
        <v>0</v>
      </c>
      <c r="AN53" s="89">
        <f t="shared" si="24"/>
        <v>0</v>
      </c>
      <c r="AO53" s="89">
        <f t="shared" si="24"/>
        <v>0</v>
      </c>
      <c r="AP53" s="89">
        <f t="shared" si="24"/>
        <v>0</v>
      </c>
      <c r="AQ53" s="89">
        <f t="shared" si="24"/>
        <v>0</v>
      </c>
      <c r="AR53" s="89">
        <f t="shared" si="24"/>
        <v>0</v>
      </c>
    </row>
    <row r="54">
      <c r="B54" s="13" t="s">
        <v>97</v>
      </c>
      <c r="G54" s="34">
        <f>sum(I54:AR54)</f>
        <v>450000</v>
      </c>
      <c r="I54" s="34">
        <f>'Input general'!I81*1</f>
        <v>150000</v>
      </c>
      <c r="J54" s="34">
        <f>'Input general'!J81*1</f>
        <v>0</v>
      </c>
      <c r="K54" s="34">
        <f>'Input general'!K81*1</f>
        <v>0</v>
      </c>
      <c r="L54" s="34">
        <f>'Input general'!L81*1</f>
        <v>0</v>
      </c>
      <c r="M54" s="34">
        <f>'Input general'!M81*1</f>
        <v>0</v>
      </c>
      <c r="N54" s="34">
        <f>'Input general'!N81*1</f>
        <v>0</v>
      </c>
      <c r="O54" s="34">
        <f>'Input general'!O81*1</f>
        <v>0</v>
      </c>
      <c r="P54" s="34">
        <f>'Input general'!P81*1</f>
        <v>0</v>
      </c>
      <c r="Q54" s="34">
        <f>'Input general'!Q81*1</f>
        <v>0</v>
      </c>
      <c r="R54" s="34">
        <f>'Input general'!R81*1</f>
        <v>0</v>
      </c>
      <c r="S54" s="34">
        <f>'Input general'!S81*1</f>
        <v>0</v>
      </c>
      <c r="T54" s="34">
        <f>'Input general'!T81*1</f>
        <v>0</v>
      </c>
      <c r="U54" s="34">
        <f>'Input general'!U81*1</f>
        <v>0</v>
      </c>
      <c r="V54" s="34">
        <f>'Input general'!V81*1</f>
        <v>0</v>
      </c>
      <c r="W54" s="34">
        <f>'Input general'!W81*1</f>
        <v>0</v>
      </c>
      <c r="X54" s="34">
        <f>'Input general'!X81*1</f>
        <v>0</v>
      </c>
      <c r="Y54" s="34">
        <f>'Input general'!Y81*1</f>
        <v>0</v>
      </c>
      <c r="Z54" s="34">
        <f>'Input general'!Z81*1</f>
        <v>0</v>
      </c>
      <c r="AA54" s="34">
        <f>'Input general'!AA81*1</f>
        <v>0</v>
      </c>
      <c r="AB54" s="34">
        <f>'Input general'!AB81*1</f>
        <v>0</v>
      </c>
      <c r="AC54" s="34">
        <f>'Input general'!AC81*1</f>
        <v>0</v>
      </c>
      <c r="AD54" s="34">
        <f>'Input general'!AD81*1</f>
        <v>0</v>
      </c>
      <c r="AE54" s="34">
        <f>'Input general'!AE81*1</f>
        <v>0</v>
      </c>
      <c r="AF54" s="34">
        <f>'Input general'!AF81*1</f>
        <v>0</v>
      </c>
      <c r="AG54" s="34">
        <f>'Input general'!AG81*1</f>
        <v>300000</v>
      </c>
      <c r="AH54" s="34">
        <f>'Input general'!AH81*1</f>
        <v>0</v>
      </c>
      <c r="AI54" s="34">
        <f>'Input general'!AI81*1</f>
        <v>0</v>
      </c>
      <c r="AJ54" s="34">
        <f>'Input general'!AJ81*1</f>
        <v>0</v>
      </c>
      <c r="AK54" s="34">
        <f>'Input general'!AK81*1</f>
        <v>0</v>
      </c>
      <c r="AL54" s="34">
        <f>'Input general'!AL81*1</f>
        <v>0</v>
      </c>
      <c r="AM54" s="34">
        <f>'Input general'!AM81*1</f>
        <v>0</v>
      </c>
      <c r="AN54" s="34">
        <f>'Input general'!AN81*1</f>
        <v>0</v>
      </c>
      <c r="AO54" s="34">
        <f>'Input general'!AO81*1</f>
        <v>0</v>
      </c>
      <c r="AP54" s="34">
        <f>'Input general'!AP81*1</f>
        <v>0</v>
      </c>
      <c r="AQ54" s="34">
        <f>'Input general'!AQ81*1</f>
        <v>0</v>
      </c>
      <c r="AR54" s="34">
        <f>'Input general'!AR81*1</f>
        <v>0</v>
      </c>
    </row>
    <row r="55">
      <c r="B55" s="13" t="s">
        <v>98</v>
      </c>
      <c r="G55" s="34">
        <f>subtotal(9,G56:G57)</f>
        <v>140000</v>
      </c>
      <c r="I55" s="34">
        <f t="shared" ref="I55:AR55" si="25">subtotal(9,I56:I57)</f>
        <v>150000</v>
      </c>
      <c r="J55" s="34">
        <f t="shared" si="25"/>
        <v>0</v>
      </c>
      <c r="K55" s="34">
        <f t="shared" si="25"/>
        <v>0</v>
      </c>
      <c r="L55" s="34">
        <f t="shared" si="25"/>
        <v>0</v>
      </c>
      <c r="M55" s="34">
        <f t="shared" si="25"/>
        <v>0</v>
      </c>
      <c r="N55" s="34">
        <f t="shared" si="25"/>
        <v>0</v>
      </c>
      <c r="O55" s="34">
        <f t="shared" si="25"/>
        <v>0</v>
      </c>
      <c r="P55" s="34">
        <f t="shared" si="25"/>
        <v>0</v>
      </c>
      <c r="Q55" s="34">
        <f t="shared" si="25"/>
        <v>0</v>
      </c>
      <c r="R55" s="34">
        <f t="shared" si="25"/>
        <v>0</v>
      </c>
      <c r="S55" s="34">
        <f t="shared" si="25"/>
        <v>0</v>
      </c>
      <c r="T55" s="34">
        <f t="shared" si="25"/>
        <v>0</v>
      </c>
      <c r="U55" s="34">
        <f t="shared" si="25"/>
        <v>0</v>
      </c>
      <c r="V55" s="34">
        <f t="shared" si="25"/>
        <v>0</v>
      </c>
      <c r="W55" s="34">
        <f t="shared" si="25"/>
        <v>0</v>
      </c>
      <c r="X55" s="34">
        <f t="shared" si="25"/>
        <v>0</v>
      </c>
      <c r="Y55" s="34">
        <f t="shared" si="25"/>
        <v>0</v>
      </c>
      <c r="Z55" s="34">
        <f t="shared" si="25"/>
        <v>0</v>
      </c>
      <c r="AA55" s="34">
        <f t="shared" si="25"/>
        <v>0</v>
      </c>
      <c r="AB55" s="34">
        <f t="shared" si="25"/>
        <v>0</v>
      </c>
      <c r="AC55" s="34">
        <f t="shared" si="25"/>
        <v>0</v>
      </c>
      <c r="AD55" s="34">
        <f t="shared" si="25"/>
        <v>0</v>
      </c>
      <c r="AE55" s="34">
        <f t="shared" si="25"/>
        <v>0</v>
      </c>
      <c r="AF55" s="34">
        <f t="shared" si="25"/>
        <v>0</v>
      </c>
      <c r="AG55" s="34">
        <f t="shared" si="25"/>
        <v>-10000</v>
      </c>
      <c r="AH55" s="34">
        <f t="shared" si="25"/>
        <v>0</v>
      </c>
      <c r="AI55" s="34">
        <f t="shared" si="25"/>
        <v>0</v>
      </c>
      <c r="AJ55" s="34">
        <f t="shared" si="25"/>
        <v>0</v>
      </c>
      <c r="AK55" s="34">
        <f t="shared" si="25"/>
        <v>0</v>
      </c>
      <c r="AL55" s="34">
        <f t="shared" si="25"/>
        <v>0</v>
      </c>
      <c r="AM55" s="34">
        <f t="shared" si="25"/>
        <v>0</v>
      </c>
      <c r="AN55" s="34">
        <f t="shared" si="25"/>
        <v>0</v>
      </c>
      <c r="AO55" s="34">
        <f t="shared" si="25"/>
        <v>0</v>
      </c>
      <c r="AP55" s="34">
        <f t="shared" si="25"/>
        <v>0</v>
      </c>
      <c r="AQ55" s="34">
        <f t="shared" si="25"/>
        <v>0</v>
      </c>
      <c r="AR55" s="34">
        <f t="shared" si="25"/>
        <v>0</v>
      </c>
    </row>
    <row r="56">
      <c r="C56" s="13" t="s">
        <v>99</v>
      </c>
      <c r="G56" s="34">
        <f t="shared" ref="G56:G57" si="26">sum(I56:AR56)</f>
        <v>150000</v>
      </c>
      <c r="I56" s="34">
        <f>'Input general'!I83*1</f>
        <v>150000</v>
      </c>
      <c r="J56" s="34">
        <f>'Input general'!J83*1</f>
        <v>0</v>
      </c>
      <c r="K56" s="34">
        <f>'Input general'!K83*1</f>
        <v>0</v>
      </c>
      <c r="L56" s="34">
        <f>'Input general'!L83*1</f>
        <v>0</v>
      </c>
      <c r="M56" s="34">
        <f>'Input general'!M83*1</f>
        <v>0</v>
      </c>
      <c r="N56" s="34">
        <f>'Input general'!N83*1</f>
        <v>0</v>
      </c>
      <c r="O56" s="34">
        <f>'Input general'!O83*1</f>
        <v>0</v>
      </c>
      <c r="P56" s="34">
        <f>'Input general'!P83*1</f>
        <v>0</v>
      </c>
      <c r="Q56" s="34">
        <f>'Input general'!Q83*1</f>
        <v>0</v>
      </c>
      <c r="R56" s="34">
        <f>'Input general'!R83*1</f>
        <v>0</v>
      </c>
      <c r="S56" s="34">
        <f>'Input general'!S83*1</f>
        <v>0</v>
      </c>
      <c r="T56" s="34">
        <f>'Input general'!T83*1</f>
        <v>0</v>
      </c>
      <c r="U56" s="34">
        <f>'Input general'!U83*1</f>
        <v>0</v>
      </c>
      <c r="V56" s="34">
        <f>'Input general'!V83*1</f>
        <v>0</v>
      </c>
      <c r="W56" s="34">
        <f>'Input general'!W83*1</f>
        <v>0</v>
      </c>
      <c r="X56" s="34">
        <f>'Input general'!X83*1</f>
        <v>0</v>
      </c>
      <c r="Y56" s="34">
        <f>'Input general'!Y83*1</f>
        <v>0</v>
      </c>
      <c r="Z56" s="34">
        <f>'Input general'!Z83*1</f>
        <v>0</v>
      </c>
      <c r="AA56" s="34">
        <f>'Input general'!AA83*1</f>
        <v>0</v>
      </c>
      <c r="AB56" s="34">
        <f>'Input general'!AB83*1</f>
        <v>0</v>
      </c>
      <c r="AC56" s="34">
        <f>'Input general'!AC83*1</f>
        <v>0</v>
      </c>
      <c r="AD56" s="34">
        <f>'Input general'!AD83*1</f>
        <v>0</v>
      </c>
      <c r="AE56" s="34">
        <f>'Input general'!AE83*1</f>
        <v>0</v>
      </c>
      <c r="AF56" s="34">
        <f>'Input general'!AF83*1</f>
        <v>0</v>
      </c>
      <c r="AG56" s="34">
        <f>'Input general'!AG83*1</f>
        <v>0</v>
      </c>
      <c r="AH56" s="34">
        <f>'Input general'!AH83*1</f>
        <v>0</v>
      </c>
      <c r="AI56" s="34">
        <f>'Input general'!AI83*1</f>
        <v>0</v>
      </c>
      <c r="AJ56" s="34">
        <f>'Input general'!AJ83*1</f>
        <v>0</v>
      </c>
      <c r="AK56" s="34">
        <f>'Input general'!AK83*1</f>
        <v>0</v>
      </c>
      <c r="AL56" s="34">
        <f>'Input general'!AL83*1</f>
        <v>0</v>
      </c>
      <c r="AM56" s="34">
        <f>'Input general'!AM83*1</f>
        <v>0</v>
      </c>
      <c r="AN56" s="34">
        <f>'Input general'!AN83*1</f>
        <v>0</v>
      </c>
      <c r="AO56" s="34">
        <f>'Input general'!AO83*1</f>
        <v>0</v>
      </c>
      <c r="AP56" s="34">
        <f>'Input general'!AP83*1</f>
        <v>0</v>
      </c>
      <c r="AQ56" s="34">
        <f>'Input general'!AQ83*1</f>
        <v>0</v>
      </c>
      <c r="AR56" s="34">
        <f>'Input general'!AR83*1</f>
        <v>0</v>
      </c>
    </row>
    <row r="57">
      <c r="C57" s="13" t="s">
        <v>211</v>
      </c>
      <c r="G57" s="34">
        <f t="shared" si="26"/>
        <v>-10000</v>
      </c>
      <c r="I57" s="34">
        <f>'Input general'!I84*1</f>
        <v>0</v>
      </c>
      <c r="J57" s="34">
        <f>'Input general'!J84*1</f>
        <v>0</v>
      </c>
      <c r="K57" s="34">
        <f>'Input general'!K84*1</f>
        <v>0</v>
      </c>
      <c r="L57" s="34">
        <f>'Input general'!L84*1</f>
        <v>0</v>
      </c>
      <c r="M57" s="34">
        <f>'Input general'!M84*1</f>
        <v>0</v>
      </c>
      <c r="N57" s="34">
        <f>'Input general'!N84*1</f>
        <v>0</v>
      </c>
      <c r="O57" s="34">
        <f>'Input general'!O84*1</f>
        <v>0</v>
      </c>
      <c r="P57" s="34">
        <f>'Input general'!P84*1</f>
        <v>0</v>
      </c>
      <c r="Q57" s="34">
        <f>'Input general'!Q84*1</f>
        <v>0</v>
      </c>
      <c r="R57" s="34">
        <f>'Input general'!R84*1</f>
        <v>0</v>
      </c>
      <c r="S57" s="34">
        <f>'Input general'!S84*1</f>
        <v>0</v>
      </c>
      <c r="T57" s="34">
        <f>'Input general'!T84*1</f>
        <v>0</v>
      </c>
      <c r="U57" s="34">
        <f>'Input general'!U84*1</f>
        <v>0</v>
      </c>
      <c r="V57" s="34">
        <f>'Input general'!V84*1</f>
        <v>0</v>
      </c>
      <c r="W57" s="34">
        <f>'Input general'!W84*1</f>
        <v>0</v>
      </c>
      <c r="X57" s="34">
        <f>'Input general'!X84*1</f>
        <v>0</v>
      </c>
      <c r="Y57" s="34">
        <f>'Input general'!Y84*1</f>
        <v>0</v>
      </c>
      <c r="Z57" s="34">
        <f>'Input general'!Z84*1</f>
        <v>0</v>
      </c>
      <c r="AA57" s="34">
        <f>'Input general'!AA84*1</f>
        <v>0</v>
      </c>
      <c r="AB57" s="34">
        <f>'Input general'!AB84*1</f>
        <v>0</v>
      </c>
      <c r="AC57" s="34">
        <f>'Input general'!AC84*1</f>
        <v>0</v>
      </c>
      <c r="AD57" s="34">
        <f>'Input general'!AD84*1</f>
        <v>0</v>
      </c>
      <c r="AE57" s="34">
        <f>'Input general'!AE84*1</f>
        <v>0</v>
      </c>
      <c r="AF57" s="34">
        <f>'Input general'!AF84*1</f>
        <v>0</v>
      </c>
      <c r="AG57" s="34">
        <f>'Input general'!AG84*1</f>
        <v>-10000</v>
      </c>
      <c r="AH57" s="34">
        <f>'Input general'!AH84*1</f>
        <v>0</v>
      </c>
      <c r="AI57" s="34">
        <f>'Input general'!AI84*1</f>
        <v>0</v>
      </c>
      <c r="AJ57" s="34">
        <f>'Input general'!AJ84*1</f>
        <v>0</v>
      </c>
      <c r="AK57" s="34">
        <f>'Input general'!AK84*1</f>
        <v>0</v>
      </c>
      <c r="AL57" s="34">
        <f>'Input general'!AL84*1</f>
        <v>0</v>
      </c>
      <c r="AM57" s="34">
        <f>'Input general'!AM84*1</f>
        <v>0</v>
      </c>
      <c r="AN57" s="34">
        <f>'Input general'!AN84*1</f>
        <v>0</v>
      </c>
      <c r="AO57" s="34">
        <f>'Input general'!AO84*1</f>
        <v>0</v>
      </c>
      <c r="AP57" s="34">
        <f>'Input general'!AP84*1</f>
        <v>0</v>
      </c>
      <c r="AQ57" s="34">
        <f>'Input general'!AQ84*1</f>
        <v>0</v>
      </c>
      <c r="AR57" s="34">
        <f>'Input general'!AR84*1</f>
        <v>0</v>
      </c>
    </row>
    <row r="58">
      <c r="B58" s="13" t="s">
        <v>102</v>
      </c>
      <c r="G58" s="34">
        <f>subtotal(9,G59:G60)</f>
        <v>0</v>
      </c>
      <c r="I58" s="34">
        <f t="shared" ref="I58:AR58" si="27">subtotal(9,I59:I60)</f>
        <v>0</v>
      </c>
      <c r="J58" s="34">
        <f t="shared" si="27"/>
        <v>0</v>
      </c>
      <c r="K58" s="34">
        <f t="shared" si="27"/>
        <v>0</v>
      </c>
      <c r="L58" s="34">
        <f t="shared" si="27"/>
        <v>0</v>
      </c>
      <c r="M58" s="34">
        <f t="shared" si="27"/>
        <v>0</v>
      </c>
      <c r="N58" s="34">
        <f t="shared" si="27"/>
        <v>0</v>
      </c>
      <c r="O58" s="34">
        <f t="shared" si="27"/>
        <v>0</v>
      </c>
      <c r="P58" s="34">
        <f t="shared" si="27"/>
        <v>0</v>
      </c>
      <c r="Q58" s="34">
        <f t="shared" si="27"/>
        <v>0</v>
      </c>
      <c r="R58" s="34">
        <f t="shared" si="27"/>
        <v>0</v>
      </c>
      <c r="S58" s="34">
        <f t="shared" si="27"/>
        <v>0</v>
      </c>
      <c r="T58" s="34">
        <f t="shared" si="27"/>
        <v>0</v>
      </c>
      <c r="U58" s="34">
        <f t="shared" si="27"/>
        <v>0</v>
      </c>
      <c r="V58" s="34">
        <f t="shared" si="27"/>
        <v>0</v>
      </c>
      <c r="W58" s="34">
        <f t="shared" si="27"/>
        <v>0</v>
      </c>
      <c r="X58" s="34">
        <f t="shared" si="27"/>
        <v>0</v>
      </c>
      <c r="Y58" s="34">
        <f t="shared" si="27"/>
        <v>0</v>
      </c>
      <c r="Z58" s="34">
        <f t="shared" si="27"/>
        <v>0</v>
      </c>
      <c r="AA58" s="34">
        <f t="shared" si="27"/>
        <v>0</v>
      </c>
      <c r="AB58" s="34">
        <f t="shared" si="27"/>
        <v>0</v>
      </c>
      <c r="AC58" s="34">
        <f t="shared" si="27"/>
        <v>0</v>
      </c>
      <c r="AD58" s="34">
        <f t="shared" si="27"/>
        <v>0</v>
      </c>
      <c r="AE58" s="34">
        <f t="shared" si="27"/>
        <v>0</v>
      </c>
      <c r="AF58" s="34">
        <f t="shared" si="27"/>
        <v>0</v>
      </c>
      <c r="AG58" s="34">
        <f t="shared" si="27"/>
        <v>0</v>
      </c>
      <c r="AH58" s="34">
        <f t="shared" si="27"/>
        <v>0</v>
      </c>
      <c r="AI58" s="34">
        <f t="shared" si="27"/>
        <v>0</v>
      </c>
      <c r="AJ58" s="34">
        <f t="shared" si="27"/>
        <v>0</v>
      </c>
      <c r="AK58" s="34">
        <f t="shared" si="27"/>
        <v>0</v>
      </c>
      <c r="AL58" s="34">
        <f t="shared" si="27"/>
        <v>0</v>
      </c>
      <c r="AM58" s="34">
        <f t="shared" si="27"/>
        <v>0</v>
      </c>
      <c r="AN58" s="34">
        <f t="shared" si="27"/>
        <v>0</v>
      </c>
      <c r="AO58" s="34">
        <f t="shared" si="27"/>
        <v>0</v>
      </c>
      <c r="AP58" s="34">
        <f t="shared" si="27"/>
        <v>0</v>
      </c>
      <c r="AQ58" s="34">
        <f t="shared" si="27"/>
        <v>0</v>
      </c>
      <c r="AR58" s="34">
        <f t="shared" si="27"/>
        <v>0</v>
      </c>
    </row>
    <row r="59">
      <c r="C59" s="13" t="s">
        <v>99</v>
      </c>
      <c r="G59" s="34">
        <f t="shared" ref="G59:G61" si="28">sum(I59:AR59)</f>
        <v>0</v>
      </c>
      <c r="I59" s="34">
        <f>'Input general'!I87*1</f>
        <v>0</v>
      </c>
      <c r="J59" s="34">
        <f>'Input general'!J87*1</f>
        <v>0</v>
      </c>
      <c r="K59" s="34">
        <f>'Input general'!K87*1</f>
        <v>0</v>
      </c>
      <c r="L59" s="34">
        <f>'Input general'!L87*1</f>
        <v>0</v>
      </c>
      <c r="M59" s="34">
        <f>'Input general'!M87*1</f>
        <v>0</v>
      </c>
      <c r="N59" s="34">
        <f>'Input general'!N87*1</f>
        <v>0</v>
      </c>
      <c r="O59" s="34">
        <f>'Input general'!O87*1</f>
        <v>0</v>
      </c>
      <c r="P59" s="34">
        <f>'Input general'!P87*1</f>
        <v>0</v>
      </c>
      <c r="Q59" s="34">
        <f>'Input general'!Q87*1</f>
        <v>0</v>
      </c>
      <c r="R59" s="34">
        <f>'Input general'!R87*1</f>
        <v>0</v>
      </c>
      <c r="S59" s="34">
        <f>'Input general'!S87*1</f>
        <v>0</v>
      </c>
      <c r="T59" s="34">
        <f>'Input general'!T87*1</f>
        <v>0</v>
      </c>
      <c r="U59" s="34">
        <f>'Input general'!U87*1</f>
        <v>0</v>
      </c>
      <c r="V59" s="34">
        <f>'Input general'!V87*1</f>
        <v>0</v>
      </c>
      <c r="W59" s="34">
        <f>'Input general'!W87*1</f>
        <v>0</v>
      </c>
      <c r="X59" s="34">
        <f>'Input general'!X87*1</f>
        <v>0</v>
      </c>
      <c r="Y59" s="34">
        <f>'Input general'!Y87*1</f>
        <v>0</v>
      </c>
      <c r="Z59" s="34">
        <f>'Input general'!Z87*1</f>
        <v>0</v>
      </c>
      <c r="AA59" s="34">
        <f>'Input general'!AA87*1</f>
        <v>0</v>
      </c>
      <c r="AB59" s="34">
        <f>'Input general'!AB87*1</f>
        <v>0</v>
      </c>
      <c r="AC59" s="34">
        <f>'Input general'!AC87*1</f>
        <v>0</v>
      </c>
      <c r="AD59" s="34">
        <f>'Input general'!AD87*1</f>
        <v>0</v>
      </c>
      <c r="AE59" s="34">
        <f>'Input general'!AE87*1</f>
        <v>0</v>
      </c>
      <c r="AF59" s="34">
        <f>'Input general'!AF87*1</f>
        <v>0</v>
      </c>
      <c r="AG59" s="34">
        <f>'Input general'!AG87*1</f>
        <v>0</v>
      </c>
      <c r="AH59" s="34">
        <f>'Input general'!AH87*1</f>
        <v>0</v>
      </c>
      <c r="AI59" s="34">
        <f>'Input general'!AI87*1</f>
        <v>0</v>
      </c>
      <c r="AJ59" s="34">
        <f>'Input general'!AJ87*1</f>
        <v>0</v>
      </c>
      <c r="AK59" s="34">
        <f>'Input general'!AK87*1</f>
        <v>0</v>
      </c>
      <c r="AL59" s="34">
        <f>'Input general'!AL87*1</f>
        <v>0</v>
      </c>
      <c r="AM59" s="34">
        <f>'Input general'!AM87*1</f>
        <v>0</v>
      </c>
      <c r="AN59" s="34">
        <f>'Input general'!AN87*1</f>
        <v>0</v>
      </c>
      <c r="AO59" s="34">
        <f>'Input general'!AO87*1</f>
        <v>0</v>
      </c>
      <c r="AP59" s="34">
        <f>'Input general'!AP87*1</f>
        <v>0</v>
      </c>
      <c r="AQ59" s="34">
        <f>'Input general'!AQ87*1</f>
        <v>0</v>
      </c>
      <c r="AR59" s="34">
        <f>'Input general'!AR87*1</f>
        <v>0</v>
      </c>
    </row>
    <row r="60">
      <c r="C60" s="13" t="s">
        <v>211</v>
      </c>
      <c r="G60" s="34">
        <f t="shared" si="28"/>
        <v>0</v>
      </c>
      <c r="I60" s="34">
        <f>'Input general'!I88*1</f>
        <v>0</v>
      </c>
      <c r="J60" s="34">
        <f>'Input general'!J88*1</f>
        <v>0</v>
      </c>
      <c r="K60" s="34">
        <f>'Input general'!K88*1</f>
        <v>0</v>
      </c>
      <c r="L60" s="34">
        <f>'Input general'!L88*1</f>
        <v>0</v>
      </c>
      <c r="M60" s="34">
        <f>'Input general'!M88*1</f>
        <v>0</v>
      </c>
      <c r="N60" s="34">
        <f>'Input general'!N88*1</f>
        <v>0</v>
      </c>
      <c r="O60" s="34">
        <f>'Input general'!O88*1</f>
        <v>0</v>
      </c>
      <c r="P60" s="34">
        <f>'Input general'!P88*1</f>
        <v>0</v>
      </c>
      <c r="Q60" s="34">
        <f>'Input general'!Q88*1</f>
        <v>0</v>
      </c>
      <c r="R60" s="34">
        <f>'Input general'!R88*1</f>
        <v>0</v>
      </c>
      <c r="S60" s="34">
        <f>'Input general'!S88*1</f>
        <v>0</v>
      </c>
      <c r="T60" s="34">
        <f>'Input general'!T88*1</f>
        <v>0</v>
      </c>
      <c r="U60" s="34">
        <f>'Input general'!U88*1</f>
        <v>0</v>
      </c>
      <c r="V60" s="34">
        <f>'Input general'!V88*1</f>
        <v>0</v>
      </c>
      <c r="W60" s="34">
        <f>'Input general'!W88*1</f>
        <v>0</v>
      </c>
      <c r="X60" s="34">
        <f>'Input general'!X88*1</f>
        <v>0</v>
      </c>
      <c r="Y60" s="34">
        <f>'Input general'!Y88*1</f>
        <v>0</v>
      </c>
      <c r="Z60" s="34">
        <f>'Input general'!Z88*1</f>
        <v>0</v>
      </c>
      <c r="AA60" s="34">
        <f>'Input general'!AA88*1</f>
        <v>0</v>
      </c>
      <c r="AB60" s="34">
        <f>'Input general'!AB88*1</f>
        <v>0</v>
      </c>
      <c r="AC60" s="34">
        <f>'Input general'!AC88*1</f>
        <v>0</v>
      </c>
      <c r="AD60" s="34">
        <f>'Input general'!AD88*1</f>
        <v>0</v>
      </c>
      <c r="AE60" s="34">
        <f>'Input general'!AE88*1</f>
        <v>0</v>
      </c>
      <c r="AF60" s="34">
        <f>'Input general'!AF88*1</f>
        <v>0</v>
      </c>
      <c r="AG60" s="34">
        <f>'Input general'!AG88*1</f>
        <v>0</v>
      </c>
      <c r="AH60" s="34">
        <f>'Input general'!AH88*1</f>
        <v>0</v>
      </c>
      <c r="AI60" s="34">
        <f>'Input general'!AI88*1</f>
        <v>0</v>
      </c>
      <c r="AJ60" s="34">
        <f>'Input general'!AJ88*1</f>
        <v>0</v>
      </c>
      <c r="AK60" s="34">
        <f>'Input general'!AK88*1</f>
        <v>0</v>
      </c>
      <c r="AL60" s="34">
        <f>'Input general'!AL88*1</f>
        <v>0</v>
      </c>
      <c r="AM60" s="34">
        <f>'Input general'!AM88*1</f>
        <v>0</v>
      </c>
      <c r="AN60" s="34">
        <f>'Input general'!AN88*1</f>
        <v>0</v>
      </c>
      <c r="AO60" s="34">
        <f>'Input general'!AO88*1</f>
        <v>0</v>
      </c>
      <c r="AP60" s="34">
        <f>'Input general'!AP88*1</f>
        <v>0</v>
      </c>
      <c r="AQ60" s="34">
        <f>'Input general'!AQ88*1</f>
        <v>0</v>
      </c>
      <c r="AR60" s="34">
        <f>'Input general'!AR88*1</f>
        <v>0</v>
      </c>
    </row>
    <row r="61">
      <c r="B61" s="13" t="s">
        <v>103</v>
      </c>
      <c r="G61" s="34">
        <f t="shared" si="28"/>
        <v>0</v>
      </c>
      <c r="I61" s="34">
        <f>'Input general'!I90*1</f>
        <v>0</v>
      </c>
      <c r="J61" s="34">
        <f>'Input general'!J90*1</f>
        <v>0</v>
      </c>
      <c r="K61" s="34">
        <f>'Input general'!K90*1</f>
        <v>0</v>
      </c>
      <c r="L61" s="34">
        <f>'Input general'!L90*1</f>
        <v>0</v>
      </c>
      <c r="M61" s="34">
        <f>'Input general'!M90*1</f>
        <v>0</v>
      </c>
      <c r="N61" s="34">
        <f>'Input general'!N90*1</f>
        <v>0</v>
      </c>
      <c r="O61" s="34">
        <f>'Input general'!O90*1</f>
        <v>0</v>
      </c>
      <c r="P61" s="34">
        <f>'Input general'!P90*1</f>
        <v>0</v>
      </c>
      <c r="Q61" s="34">
        <f>'Input general'!Q90*1</f>
        <v>0</v>
      </c>
      <c r="R61" s="34">
        <f>'Input general'!R90*1</f>
        <v>0</v>
      </c>
      <c r="S61" s="34">
        <f>'Input general'!S90*1</f>
        <v>0</v>
      </c>
      <c r="T61" s="34">
        <f>'Input general'!T90*1</f>
        <v>0</v>
      </c>
      <c r="U61" s="34">
        <f>'Input general'!U90*1</f>
        <v>0</v>
      </c>
      <c r="V61" s="34">
        <f>'Input general'!V90*1</f>
        <v>0</v>
      </c>
      <c r="W61" s="34">
        <f>'Input general'!W90*1</f>
        <v>0</v>
      </c>
      <c r="X61" s="34">
        <f>'Input general'!X90*1</f>
        <v>0</v>
      </c>
      <c r="Y61" s="34">
        <f>'Input general'!Y90*1</f>
        <v>0</v>
      </c>
      <c r="Z61" s="34">
        <f>'Input general'!Z90*1</f>
        <v>0</v>
      </c>
      <c r="AA61" s="34">
        <f>'Input general'!AA90*1</f>
        <v>0</v>
      </c>
      <c r="AB61" s="34">
        <f>'Input general'!AB90*1</f>
        <v>0</v>
      </c>
      <c r="AC61" s="34">
        <f>'Input general'!AC90*1</f>
        <v>0</v>
      </c>
      <c r="AD61" s="34">
        <f>'Input general'!AD90*1</f>
        <v>0</v>
      </c>
      <c r="AE61" s="34">
        <f>'Input general'!AE90*1</f>
        <v>0</v>
      </c>
      <c r="AF61" s="34">
        <f>'Input general'!AF90*1</f>
        <v>0</v>
      </c>
      <c r="AG61" s="34">
        <f>'Input general'!AG90*1</f>
        <v>0</v>
      </c>
      <c r="AH61" s="34">
        <f>'Input general'!AH90*1</f>
        <v>0</v>
      </c>
      <c r="AI61" s="34">
        <f>'Input general'!AI90*1</f>
        <v>0</v>
      </c>
      <c r="AJ61" s="34">
        <f>'Input general'!AJ90*1</f>
        <v>0</v>
      </c>
      <c r="AK61" s="34">
        <f>'Input general'!AK90*1</f>
        <v>0</v>
      </c>
      <c r="AL61" s="34">
        <f>'Input general'!AL90*1</f>
        <v>0</v>
      </c>
      <c r="AM61" s="34">
        <f>'Input general'!AM90*1</f>
        <v>0</v>
      </c>
      <c r="AN61" s="34">
        <f>'Input general'!AN90*1</f>
        <v>0</v>
      </c>
      <c r="AO61" s="34">
        <f>'Input general'!AO90*1</f>
        <v>0</v>
      </c>
      <c r="AP61" s="34">
        <f>'Input general'!AP90*1</f>
        <v>0</v>
      </c>
      <c r="AQ61" s="34">
        <f>'Input general'!AQ90*1</f>
        <v>0</v>
      </c>
      <c r="AR61" s="34">
        <f>'Input general'!AR90*1</f>
        <v>0</v>
      </c>
    </row>
    <row r="62">
      <c r="B62" s="13" t="s">
        <v>200</v>
      </c>
      <c r="G62" s="34">
        <f>subtotal(9,G63:G64)</f>
        <v>-10000</v>
      </c>
      <c r="I62" s="34">
        <f t="shared" ref="I62:AR62" si="29">subtotal(9,I63:I64)</f>
        <v>0</v>
      </c>
      <c r="J62" s="34">
        <f t="shared" si="29"/>
        <v>0</v>
      </c>
      <c r="K62" s="34">
        <f t="shared" si="29"/>
        <v>0</v>
      </c>
      <c r="L62" s="34">
        <f t="shared" si="29"/>
        <v>0</v>
      </c>
      <c r="M62" s="34">
        <f t="shared" si="29"/>
        <v>0</v>
      </c>
      <c r="N62" s="34">
        <f t="shared" si="29"/>
        <v>0</v>
      </c>
      <c r="O62" s="34">
        <f t="shared" si="29"/>
        <v>0</v>
      </c>
      <c r="P62" s="34">
        <f t="shared" si="29"/>
        <v>0</v>
      </c>
      <c r="Q62" s="34">
        <f t="shared" si="29"/>
        <v>0</v>
      </c>
      <c r="R62" s="34">
        <f t="shared" si="29"/>
        <v>0</v>
      </c>
      <c r="S62" s="34">
        <f t="shared" si="29"/>
        <v>0</v>
      </c>
      <c r="T62" s="34">
        <f t="shared" si="29"/>
        <v>0</v>
      </c>
      <c r="U62" s="34">
        <f t="shared" si="29"/>
        <v>0</v>
      </c>
      <c r="V62" s="34">
        <f t="shared" si="29"/>
        <v>0</v>
      </c>
      <c r="W62" s="34">
        <f t="shared" si="29"/>
        <v>0</v>
      </c>
      <c r="X62" s="34">
        <f t="shared" si="29"/>
        <v>0</v>
      </c>
      <c r="Y62" s="34">
        <f t="shared" si="29"/>
        <v>0</v>
      </c>
      <c r="Z62" s="34">
        <f t="shared" si="29"/>
        <v>0</v>
      </c>
      <c r="AA62" s="34">
        <f t="shared" si="29"/>
        <v>0</v>
      </c>
      <c r="AB62" s="34">
        <f t="shared" si="29"/>
        <v>0</v>
      </c>
      <c r="AC62" s="34">
        <f t="shared" si="29"/>
        <v>0</v>
      </c>
      <c r="AD62" s="34">
        <f t="shared" si="29"/>
        <v>0</v>
      </c>
      <c r="AE62" s="34">
        <f t="shared" si="29"/>
        <v>0</v>
      </c>
      <c r="AF62" s="34">
        <f t="shared" si="29"/>
        <v>0</v>
      </c>
      <c r="AG62" s="34">
        <f t="shared" si="29"/>
        <v>-10000</v>
      </c>
      <c r="AH62" s="34">
        <f t="shared" si="29"/>
        <v>0</v>
      </c>
      <c r="AI62" s="34">
        <f t="shared" si="29"/>
        <v>0</v>
      </c>
      <c r="AJ62" s="34">
        <f t="shared" si="29"/>
        <v>0</v>
      </c>
      <c r="AK62" s="34">
        <f t="shared" si="29"/>
        <v>0</v>
      </c>
      <c r="AL62" s="34">
        <f t="shared" si="29"/>
        <v>0</v>
      </c>
      <c r="AM62" s="34">
        <f t="shared" si="29"/>
        <v>0</v>
      </c>
      <c r="AN62" s="34">
        <f t="shared" si="29"/>
        <v>0</v>
      </c>
      <c r="AO62" s="34">
        <f t="shared" si="29"/>
        <v>0</v>
      </c>
      <c r="AP62" s="34">
        <f t="shared" si="29"/>
        <v>0</v>
      </c>
      <c r="AQ62" s="34">
        <f t="shared" si="29"/>
        <v>0</v>
      </c>
      <c r="AR62" s="34">
        <f t="shared" si="29"/>
        <v>0</v>
      </c>
    </row>
    <row r="63">
      <c r="C63" s="13" t="s">
        <v>98</v>
      </c>
      <c r="G63" s="34">
        <f t="shared" ref="G63:G64" si="30">sum(I63:AR63)</f>
        <v>-10000</v>
      </c>
      <c r="I63" s="34">
        <f>'Input general'!I85*1</f>
        <v>0</v>
      </c>
      <c r="J63" s="34">
        <f>'Input general'!J85*1</f>
        <v>0</v>
      </c>
      <c r="K63" s="34">
        <f>'Input general'!K85*1</f>
        <v>0</v>
      </c>
      <c r="L63" s="34">
        <f>'Input general'!L85*1</f>
        <v>0</v>
      </c>
      <c r="M63" s="34">
        <f>'Input general'!M85*1</f>
        <v>0</v>
      </c>
      <c r="N63" s="34">
        <f>'Input general'!N85*1</f>
        <v>0</v>
      </c>
      <c r="O63" s="34">
        <f>'Input general'!O85*1</f>
        <v>0</v>
      </c>
      <c r="P63" s="34">
        <f>'Input general'!P85*1</f>
        <v>0</v>
      </c>
      <c r="Q63" s="34">
        <f>'Input general'!Q85*1</f>
        <v>0</v>
      </c>
      <c r="R63" s="34">
        <f>'Input general'!R85*1</f>
        <v>0</v>
      </c>
      <c r="S63" s="34">
        <f>'Input general'!S85*1</f>
        <v>0</v>
      </c>
      <c r="T63" s="34">
        <f>'Input general'!T85*1</f>
        <v>0</v>
      </c>
      <c r="U63" s="34">
        <f>'Input general'!U85*1</f>
        <v>0</v>
      </c>
      <c r="V63" s="34">
        <f>'Input general'!V85*1</f>
        <v>0</v>
      </c>
      <c r="W63" s="34">
        <f>'Input general'!W85*1</f>
        <v>0</v>
      </c>
      <c r="X63" s="34">
        <f>'Input general'!X85*1</f>
        <v>0</v>
      </c>
      <c r="Y63" s="34">
        <f>'Input general'!Y85*1</f>
        <v>0</v>
      </c>
      <c r="Z63" s="34">
        <f>'Input general'!Z85*1</f>
        <v>0</v>
      </c>
      <c r="AA63" s="34">
        <f>'Input general'!AA85*1</f>
        <v>0</v>
      </c>
      <c r="AB63" s="34">
        <f>'Input general'!AB85*1</f>
        <v>0</v>
      </c>
      <c r="AC63" s="34">
        <f>'Input general'!AC85*1</f>
        <v>0</v>
      </c>
      <c r="AD63" s="34">
        <f>'Input general'!AD85*1</f>
        <v>0</v>
      </c>
      <c r="AE63" s="34">
        <f>'Input general'!AE85*1</f>
        <v>0</v>
      </c>
      <c r="AF63" s="34">
        <f>'Input general'!AF85*1</f>
        <v>0</v>
      </c>
      <c r="AG63" s="34">
        <f>'Input general'!AG85*1</f>
        <v>-10000</v>
      </c>
      <c r="AH63" s="34">
        <f>'Input general'!AH85*1</f>
        <v>0</v>
      </c>
      <c r="AI63" s="34">
        <f>'Input general'!AI85*1</f>
        <v>0</v>
      </c>
      <c r="AJ63" s="34">
        <f>'Input general'!AJ85*1</f>
        <v>0</v>
      </c>
      <c r="AK63" s="34">
        <f>'Input general'!AK85*1</f>
        <v>0</v>
      </c>
      <c r="AL63" s="34">
        <f>'Input general'!AL85*1</f>
        <v>0</v>
      </c>
      <c r="AM63" s="34">
        <f>'Input general'!AM85*1</f>
        <v>0</v>
      </c>
      <c r="AN63" s="34">
        <f>'Input general'!AN85*1</f>
        <v>0</v>
      </c>
      <c r="AO63" s="34">
        <f>'Input general'!AO85*1</f>
        <v>0</v>
      </c>
      <c r="AP63" s="34">
        <f>'Input general'!AP85*1</f>
        <v>0</v>
      </c>
      <c r="AQ63" s="34">
        <f>'Input general'!AQ85*1</f>
        <v>0</v>
      </c>
      <c r="AR63" s="34">
        <f>'Input general'!AR85*1</f>
        <v>0</v>
      </c>
    </row>
    <row r="64">
      <c r="C64" s="13" t="s">
        <v>212</v>
      </c>
      <c r="G64" s="34">
        <f t="shared" si="30"/>
        <v>0</v>
      </c>
      <c r="I64" s="34">
        <f>'Input general'!I89*1</f>
        <v>0</v>
      </c>
      <c r="J64" s="34">
        <f>'Input general'!J89*1</f>
        <v>0</v>
      </c>
      <c r="K64" s="34">
        <f>'Input general'!K89*1</f>
        <v>0</v>
      </c>
      <c r="L64" s="34">
        <f>'Input general'!L89*1</f>
        <v>0</v>
      </c>
      <c r="M64" s="34">
        <f>'Input general'!M89*1</f>
        <v>0</v>
      </c>
      <c r="N64" s="34">
        <f>'Input general'!N89*1</f>
        <v>0</v>
      </c>
      <c r="O64" s="34">
        <f>'Input general'!O89*1</f>
        <v>0</v>
      </c>
      <c r="P64" s="34">
        <f>'Input general'!P89*1</f>
        <v>0</v>
      </c>
      <c r="Q64" s="34">
        <f>'Input general'!Q89*1</f>
        <v>0</v>
      </c>
      <c r="R64" s="34">
        <f>'Input general'!R89*1</f>
        <v>0</v>
      </c>
      <c r="S64" s="34">
        <f>'Input general'!S89*1</f>
        <v>0</v>
      </c>
      <c r="T64" s="34">
        <f>'Input general'!T89*1</f>
        <v>0</v>
      </c>
      <c r="U64" s="34">
        <f>'Input general'!U89*1</f>
        <v>0</v>
      </c>
      <c r="V64" s="34">
        <f>'Input general'!V89*1</f>
        <v>0</v>
      </c>
      <c r="W64" s="34">
        <f>'Input general'!W89*1</f>
        <v>0</v>
      </c>
      <c r="X64" s="34">
        <f>'Input general'!X89*1</f>
        <v>0</v>
      </c>
      <c r="Y64" s="34">
        <f>'Input general'!Y89*1</f>
        <v>0</v>
      </c>
      <c r="Z64" s="34">
        <f>'Input general'!Z89*1</f>
        <v>0</v>
      </c>
      <c r="AA64" s="34">
        <f>'Input general'!AA89*1</f>
        <v>0</v>
      </c>
      <c r="AB64" s="34">
        <f>'Input general'!AB89*1</f>
        <v>0</v>
      </c>
      <c r="AC64" s="34">
        <f>'Input general'!AC89*1</f>
        <v>0</v>
      </c>
      <c r="AD64" s="34">
        <f>'Input general'!AD89*1</f>
        <v>0</v>
      </c>
      <c r="AE64" s="34">
        <f>'Input general'!AE89*1</f>
        <v>0</v>
      </c>
      <c r="AF64" s="34">
        <f>'Input general'!AF89*1</f>
        <v>0</v>
      </c>
      <c r="AG64" s="34">
        <f>'Input general'!AG89*1</f>
        <v>0</v>
      </c>
      <c r="AH64" s="34">
        <f>'Input general'!AH89*1</f>
        <v>0</v>
      </c>
      <c r="AI64" s="34">
        <f>'Input general'!AI89*1</f>
        <v>0</v>
      </c>
      <c r="AJ64" s="34">
        <f>'Input general'!AJ89*1</f>
        <v>0</v>
      </c>
      <c r="AK64" s="34">
        <f>'Input general'!AK89*1</f>
        <v>0</v>
      </c>
      <c r="AL64" s="34">
        <f>'Input general'!AL89*1</f>
        <v>0</v>
      </c>
      <c r="AM64" s="34">
        <f>'Input general'!AM89*1</f>
        <v>0</v>
      </c>
      <c r="AN64" s="34">
        <f>'Input general'!AN89*1</f>
        <v>0</v>
      </c>
      <c r="AO64" s="34">
        <f>'Input general'!AO89*1</f>
        <v>0</v>
      </c>
      <c r="AP64" s="34">
        <f>'Input general'!AP89*1</f>
        <v>0</v>
      </c>
      <c r="AQ64" s="34">
        <f>'Input general'!AQ89*1</f>
        <v>0</v>
      </c>
      <c r="AR64" s="34">
        <f>'Input general'!AR89*1</f>
        <v>0</v>
      </c>
    </row>
    <row r="65">
      <c r="B65" s="93" t="s">
        <v>213</v>
      </c>
      <c r="C65" s="94"/>
      <c r="D65" s="94"/>
      <c r="E65" s="94"/>
      <c r="F65" s="94"/>
      <c r="G65" s="95">
        <f>subtotal(9,G39:G64)</f>
        <v>1100297.5</v>
      </c>
      <c r="H65" s="94"/>
      <c r="I65" s="95">
        <f t="shared" ref="I65:AR65" si="31">subtotal(9,I39:I64)</f>
        <v>311997.5</v>
      </c>
      <c r="J65" s="95">
        <f t="shared" si="31"/>
        <v>-22032.5</v>
      </c>
      <c r="K65" s="95">
        <f t="shared" si="31"/>
        <v>11317.5</v>
      </c>
      <c r="L65" s="95">
        <f t="shared" si="31"/>
        <v>10280</v>
      </c>
      <c r="M65" s="95">
        <f t="shared" si="31"/>
        <v>3085</v>
      </c>
      <c r="N65" s="95">
        <f t="shared" si="31"/>
        <v>21010</v>
      </c>
      <c r="O65" s="95">
        <f t="shared" si="31"/>
        <v>22880</v>
      </c>
      <c r="P65" s="95">
        <f t="shared" si="31"/>
        <v>29040</v>
      </c>
      <c r="Q65" s="95">
        <f t="shared" si="31"/>
        <v>25960</v>
      </c>
      <c r="R65" s="95">
        <f t="shared" si="31"/>
        <v>22880</v>
      </c>
      <c r="S65" s="95">
        <f t="shared" si="31"/>
        <v>-174040</v>
      </c>
      <c r="T65" s="95">
        <f t="shared" si="31"/>
        <v>10960</v>
      </c>
      <c r="U65" s="95">
        <f t="shared" si="31"/>
        <v>25960</v>
      </c>
      <c r="V65" s="95">
        <f t="shared" si="31"/>
        <v>19800</v>
      </c>
      <c r="W65" s="95">
        <f t="shared" si="31"/>
        <v>29040</v>
      </c>
      <c r="X65" s="95">
        <f t="shared" si="31"/>
        <v>19800</v>
      </c>
      <c r="Y65" s="95">
        <f t="shared" si="31"/>
        <v>15240</v>
      </c>
      <c r="Z65" s="95">
        <f t="shared" si="31"/>
        <v>25960</v>
      </c>
      <c r="AA65" s="95">
        <f t="shared" si="31"/>
        <v>22880</v>
      </c>
      <c r="AB65" s="95">
        <f t="shared" si="31"/>
        <v>29040</v>
      </c>
      <c r="AC65" s="95">
        <f t="shared" si="31"/>
        <v>22880</v>
      </c>
      <c r="AD65" s="95">
        <f t="shared" si="31"/>
        <v>25960</v>
      </c>
      <c r="AE65" s="95">
        <f t="shared" si="31"/>
        <v>25960</v>
      </c>
      <c r="AF65" s="95">
        <f t="shared" si="31"/>
        <v>7880</v>
      </c>
      <c r="AG65" s="95">
        <f t="shared" si="31"/>
        <v>309040</v>
      </c>
      <c r="AH65" s="95">
        <f t="shared" si="31"/>
        <v>22880</v>
      </c>
      <c r="AI65" s="95">
        <f t="shared" si="31"/>
        <v>22880</v>
      </c>
      <c r="AJ65" s="95">
        <f t="shared" si="31"/>
        <v>25960</v>
      </c>
      <c r="AK65" s="95">
        <f t="shared" si="31"/>
        <v>15240</v>
      </c>
      <c r="AL65" s="95">
        <f t="shared" si="31"/>
        <v>19800</v>
      </c>
      <c r="AM65" s="95">
        <f t="shared" si="31"/>
        <v>29040</v>
      </c>
      <c r="AN65" s="95">
        <f t="shared" si="31"/>
        <v>25960</v>
      </c>
      <c r="AO65" s="95">
        <f t="shared" si="31"/>
        <v>22880</v>
      </c>
      <c r="AP65" s="95">
        <f t="shared" si="31"/>
        <v>29040</v>
      </c>
      <c r="AQ65" s="95">
        <f t="shared" si="31"/>
        <v>22880</v>
      </c>
      <c r="AR65" s="95">
        <f t="shared" si="31"/>
        <v>10960</v>
      </c>
    </row>
    <row r="66">
      <c r="G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>
      <c r="B67" s="88" t="s">
        <v>34</v>
      </c>
      <c r="C67" s="25"/>
      <c r="D67" s="25"/>
      <c r="E67" s="25"/>
      <c r="F67" s="25"/>
      <c r="G67" s="96" t="str">
        <f>Setup!G97</f>
        <v/>
      </c>
      <c r="H67" s="25"/>
      <c r="I67" s="96" t="str">
        <f>Setup!I97</f>
        <v/>
      </c>
      <c r="J67" s="96" t="str">
        <f>Setup!J97</f>
        <v/>
      </c>
      <c r="K67" s="96" t="str">
        <f>Setup!K97</f>
        <v/>
      </c>
      <c r="L67" s="96" t="str">
        <f>Setup!L97</f>
        <v/>
      </c>
      <c r="M67" s="96" t="str">
        <f>Setup!M97</f>
        <v/>
      </c>
      <c r="N67" s="96" t="str">
        <f>Setup!N97</f>
        <v/>
      </c>
      <c r="O67" s="96" t="str">
        <f>Setup!O97</f>
        <v/>
      </c>
      <c r="P67" s="96" t="str">
        <f>Setup!P97</f>
        <v/>
      </c>
      <c r="Q67" s="96" t="str">
        <f>Setup!Q97</f>
        <v/>
      </c>
      <c r="R67" s="96" t="str">
        <f>Setup!R97</f>
        <v/>
      </c>
      <c r="S67" s="96" t="str">
        <f>Setup!S97</f>
        <v/>
      </c>
      <c r="T67" s="96" t="str">
        <f>Setup!T97</f>
        <v/>
      </c>
      <c r="U67" s="96" t="str">
        <f>Setup!U97</f>
        <v/>
      </c>
      <c r="V67" s="96" t="str">
        <f>Setup!V97</f>
        <v/>
      </c>
      <c r="W67" s="96" t="str">
        <f>Setup!W97</f>
        <v/>
      </c>
      <c r="X67" s="96" t="str">
        <f>Setup!X97</f>
        <v/>
      </c>
      <c r="Y67" s="96" t="str">
        <f>Setup!Y97</f>
        <v/>
      </c>
      <c r="Z67" s="96" t="str">
        <f>Setup!Z97</f>
        <v/>
      </c>
      <c r="AA67" s="96" t="str">
        <f>Setup!AA97</f>
        <v/>
      </c>
      <c r="AB67" s="96" t="str">
        <f>Setup!AB97</f>
        <v/>
      </c>
      <c r="AC67" s="96" t="str">
        <f>Setup!AC97</f>
        <v/>
      </c>
      <c r="AD67" s="96" t="str">
        <f>Setup!AD97</f>
        <v/>
      </c>
      <c r="AE67" s="96" t="str">
        <f>Setup!AE97</f>
        <v/>
      </c>
      <c r="AF67" s="96" t="str">
        <f>Setup!AF97</f>
        <v/>
      </c>
      <c r="AG67" s="96" t="str">
        <f>Setup!AG97</f>
        <v/>
      </c>
      <c r="AH67" s="96" t="str">
        <f>Setup!AH97</f>
        <v/>
      </c>
      <c r="AI67" s="96" t="str">
        <f>Setup!AI97</f>
        <v/>
      </c>
      <c r="AJ67" s="96" t="str">
        <f>Setup!AJ97</f>
        <v/>
      </c>
      <c r="AK67" s="96" t="str">
        <f>Setup!AK97</f>
        <v/>
      </c>
      <c r="AL67" s="96" t="str">
        <f>Setup!AL97</f>
        <v/>
      </c>
      <c r="AM67" s="96" t="str">
        <f>Setup!AM97</f>
        <v/>
      </c>
      <c r="AN67" s="96" t="str">
        <f>Setup!AN97</f>
        <v/>
      </c>
      <c r="AO67" s="96" t="str">
        <f>Setup!AO97</f>
        <v/>
      </c>
      <c r="AP67" s="96" t="str">
        <f>Setup!AP97</f>
        <v/>
      </c>
      <c r="AQ67" s="96" t="str">
        <f>Setup!AQ97</f>
        <v/>
      </c>
      <c r="AR67" s="96" t="str">
        <f>Setup!AR97</f>
        <v/>
      </c>
    </row>
    <row r="68" ht="6.75" customHeight="1">
      <c r="G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>
      <c r="B69" s="10" t="s">
        <v>67</v>
      </c>
      <c r="G69" s="34">
        <f>I69</f>
        <v>100000</v>
      </c>
      <c r="I69" s="34">
        <f>'Input general'!I17</f>
        <v>100000</v>
      </c>
      <c r="J69" s="34">
        <f t="shared" ref="J69:AR69" si="32">I71</f>
        <v>411997.5</v>
      </c>
      <c r="K69" s="34">
        <f t="shared" si="32"/>
        <v>389965</v>
      </c>
      <c r="L69" s="34">
        <f t="shared" si="32"/>
        <v>401282.5</v>
      </c>
      <c r="M69" s="34">
        <f t="shared" si="32"/>
        <v>411562.5</v>
      </c>
      <c r="N69" s="34">
        <f t="shared" si="32"/>
        <v>414647.5</v>
      </c>
      <c r="O69" s="34">
        <f t="shared" si="32"/>
        <v>435657.5</v>
      </c>
      <c r="P69" s="34">
        <f t="shared" si="32"/>
        <v>458537.5</v>
      </c>
      <c r="Q69" s="34">
        <f t="shared" si="32"/>
        <v>487577.5</v>
      </c>
      <c r="R69" s="34">
        <f t="shared" si="32"/>
        <v>513537.5</v>
      </c>
      <c r="S69" s="34">
        <f t="shared" si="32"/>
        <v>536417.5</v>
      </c>
      <c r="T69" s="34">
        <f t="shared" si="32"/>
        <v>362377.5</v>
      </c>
      <c r="U69" s="34">
        <f t="shared" si="32"/>
        <v>373337.5</v>
      </c>
      <c r="V69" s="34">
        <f t="shared" si="32"/>
        <v>399297.5</v>
      </c>
      <c r="W69" s="34">
        <f t="shared" si="32"/>
        <v>419097.5</v>
      </c>
      <c r="X69" s="34">
        <f t="shared" si="32"/>
        <v>448137.5</v>
      </c>
      <c r="Y69" s="34">
        <f t="shared" si="32"/>
        <v>467937.5</v>
      </c>
      <c r="Z69" s="34">
        <f t="shared" si="32"/>
        <v>483177.5</v>
      </c>
      <c r="AA69" s="34">
        <f t="shared" si="32"/>
        <v>509137.5</v>
      </c>
      <c r="AB69" s="34">
        <f t="shared" si="32"/>
        <v>532017.5</v>
      </c>
      <c r="AC69" s="34">
        <f t="shared" si="32"/>
        <v>561057.5</v>
      </c>
      <c r="AD69" s="34">
        <f t="shared" si="32"/>
        <v>583937.5</v>
      </c>
      <c r="AE69" s="34">
        <f t="shared" si="32"/>
        <v>609897.5</v>
      </c>
      <c r="AF69" s="34">
        <f t="shared" si="32"/>
        <v>635857.5</v>
      </c>
      <c r="AG69" s="34">
        <f t="shared" si="32"/>
        <v>643737.5</v>
      </c>
      <c r="AH69" s="34">
        <f t="shared" si="32"/>
        <v>952777.5</v>
      </c>
      <c r="AI69" s="34">
        <f t="shared" si="32"/>
        <v>975657.5</v>
      </c>
      <c r="AJ69" s="34">
        <f t="shared" si="32"/>
        <v>998537.5</v>
      </c>
      <c r="AK69" s="34">
        <f t="shared" si="32"/>
        <v>1024497.5</v>
      </c>
      <c r="AL69" s="34">
        <f t="shared" si="32"/>
        <v>1039737.5</v>
      </c>
      <c r="AM69" s="34">
        <f t="shared" si="32"/>
        <v>1059537.5</v>
      </c>
      <c r="AN69" s="34">
        <f t="shared" si="32"/>
        <v>1088577.5</v>
      </c>
      <c r="AO69" s="34">
        <f t="shared" si="32"/>
        <v>1114537.5</v>
      </c>
      <c r="AP69" s="34">
        <f t="shared" si="32"/>
        <v>1137417.5</v>
      </c>
      <c r="AQ69" s="34">
        <f t="shared" si="32"/>
        <v>1166457.5</v>
      </c>
      <c r="AR69" s="34">
        <f t="shared" si="32"/>
        <v>1189337.5</v>
      </c>
    </row>
    <row r="70">
      <c r="B70" s="13" t="s">
        <v>214</v>
      </c>
      <c r="G70" s="34">
        <f>G65</f>
        <v>1100297.5</v>
      </c>
      <c r="I70" s="34">
        <f t="shared" ref="I70:AR70" si="33">I65</f>
        <v>311997.5</v>
      </c>
      <c r="J70" s="34">
        <f t="shared" si="33"/>
        <v>-22032.5</v>
      </c>
      <c r="K70" s="34">
        <f t="shared" si="33"/>
        <v>11317.5</v>
      </c>
      <c r="L70" s="34">
        <f t="shared" si="33"/>
        <v>10280</v>
      </c>
      <c r="M70" s="34">
        <f t="shared" si="33"/>
        <v>3085</v>
      </c>
      <c r="N70" s="34">
        <f t="shared" si="33"/>
        <v>21010</v>
      </c>
      <c r="O70" s="34">
        <f t="shared" si="33"/>
        <v>22880</v>
      </c>
      <c r="P70" s="34">
        <f t="shared" si="33"/>
        <v>29040</v>
      </c>
      <c r="Q70" s="34">
        <f t="shared" si="33"/>
        <v>25960</v>
      </c>
      <c r="R70" s="34">
        <f t="shared" si="33"/>
        <v>22880</v>
      </c>
      <c r="S70" s="34">
        <f t="shared" si="33"/>
        <v>-174040</v>
      </c>
      <c r="T70" s="34">
        <f t="shared" si="33"/>
        <v>10960</v>
      </c>
      <c r="U70" s="34">
        <f t="shared" si="33"/>
        <v>25960</v>
      </c>
      <c r="V70" s="34">
        <f t="shared" si="33"/>
        <v>19800</v>
      </c>
      <c r="W70" s="34">
        <f t="shared" si="33"/>
        <v>29040</v>
      </c>
      <c r="X70" s="34">
        <f t="shared" si="33"/>
        <v>19800</v>
      </c>
      <c r="Y70" s="34">
        <f t="shared" si="33"/>
        <v>15240</v>
      </c>
      <c r="Z70" s="34">
        <f t="shared" si="33"/>
        <v>25960</v>
      </c>
      <c r="AA70" s="34">
        <f t="shared" si="33"/>
        <v>22880</v>
      </c>
      <c r="AB70" s="34">
        <f t="shared" si="33"/>
        <v>29040</v>
      </c>
      <c r="AC70" s="34">
        <f t="shared" si="33"/>
        <v>22880</v>
      </c>
      <c r="AD70" s="34">
        <f t="shared" si="33"/>
        <v>25960</v>
      </c>
      <c r="AE70" s="34">
        <f t="shared" si="33"/>
        <v>25960</v>
      </c>
      <c r="AF70" s="34">
        <f t="shared" si="33"/>
        <v>7880</v>
      </c>
      <c r="AG70" s="34">
        <f t="shared" si="33"/>
        <v>309040</v>
      </c>
      <c r="AH70" s="34">
        <f t="shared" si="33"/>
        <v>22880</v>
      </c>
      <c r="AI70" s="34">
        <f t="shared" si="33"/>
        <v>22880</v>
      </c>
      <c r="AJ70" s="34">
        <f t="shared" si="33"/>
        <v>25960</v>
      </c>
      <c r="AK70" s="34">
        <f t="shared" si="33"/>
        <v>15240</v>
      </c>
      <c r="AL70" s="34">
        <f t="shared" si="33"/>
        <v>19800</v>
      </c>
      <c r="AM70" s="34">
        <f t="shared" si="33"/>
        <v>29040</v>
      </c>
      <c r="AN70" s="34">
        <f t="shared" si="33"/>
        <v>25960</v>
      </c>
      <c r="AO70" s="34">
        <f t="shared" si="33"/>
        <v>22880</v>
      </c>
      <c r="AP70" s="34">
        <f t="shared" si="33"/>
        <v>29040</v>
      </c>
      <c r="AQ70" s="34">
        <f t="shared" si="33"/>
        <v>22880</v>
      </c>
      <c r="AR70" s="34">
        <f t="shared" si="33"/>
        <v>10960</v>
      </c>
    </row>
    <row r="71">
      <c r="B71" s="93" t="s">
        <v>215</v>
      </c>
      <c r="C71" s="94"/>
      <c r="D71" s="94"/>
      <c r="E71" s="94"/>
      <c r="F71" s="94"/>
      <c r="G71" s="95">
        <f>G69+G70</f>
        <v>1200297.5</v>
      </c>
      <c r="H71" s="94"/>
      <c r="I71" s="95">
        <f t="shared" ref="I71:AR71" si="34">I69+I70</f>
        <v>411997.5</v>
      </c>
      <c r="J71" s="95">
        <f t="shared" si="34"/>
        <v>389965</v>
      </c>
      <c r="K71" s="95">
        <f t="shared" si="34"/>
        <v>401282.5</v>
      </c>
      <c r="L71" s="95">
        <f t="shared" si="34"/>
        <v>411562.5</v>
      </c>
      <c r="M71" s="95">
        <f t="shared" si="34"/>
        <v>414647.5</v>
      </c>
      <c r="N71" s="95">
        <f t="shared" si="34"/>
        <v>435657.5</v>
      </c>
      <c r="O71" s="95">
        <f t="shared" si="34"/>
        <v>458537.5</v>
      </c>
      <c r="P71" s="95">
        <f t="shared" si="34"/>
        <v>487577.5</v>
      </c>
      <c r="Q71" s="95">
        <f t="shared" si="34"/>
        <v>513537.5</v>
      </c>
      <c r="R71" s="95">
        <f t="shared" si="34"/>
        <v>536417.5</v>
      </c>
      <c r="S71" s="95">
        <f t="shared" si="34"/>
        <v>362377.5</v>
      </c>
      <c r="T71" s="95">
        <f t="shared" si="34"/>
        <v>373337.5</v>
      </c>
      <c r="U71" s="95">
        <f t="shared" si="34"/>
        <v>399297.5</v>
      </c>
      <c r="V71" s="95">
        <f t="shared" si="34"/>
        <v>419097.5</v>
      </c>
      <c r="W71" s="95">
        <f t="shared" si="34"/>
        <v>448137.5</v>
      </c>
      <c r="X71" s="95">
        <f t="shared" si="34"/>
        <v>467937.5</v>
      </c>
      <c r="Y71" s="95">
        <f t="shared" si="34"/>
        <v>483177.5</v>
      </c>
      <c r="Z71" s="95">
        <f t="shared" si="34"/>
        <v>509137.5</v>
      </c>
      <c r="AA71" s="95">
        <f t="shared" si="34"/>
        <v>532017.5</v>
      </c>
      <c r="AB71" s="95">
        <f t="shared" si="34"/>
        <v>561057.5</v>
      </c>
      <c r="AC71" s="95">
        <f t="shared" si="34"/>
        <v>583937.5</v>
      </c>
      <c r="AD71" s="95">
        <f t="shared" si="34"/>
        <v>609897.5</v>
      </c>
      <c r="AE71" s="95">
        <f t="shared" si="34"/>
        <v>635857.5</v>
      </c>
      <c r="AF71" s="95">
        <f t="shared" si="34"/>
        <v>643737.5</v>
      </c>
      <c r="AG71" s="95">
        <f t="shared" si="34"/>
        <v>952777.5</v>
      </c>
      <c r="AH71" s="95">
        <f t="shared" si="34"/>
        <v>975657.5</v>
      </c>
      <c r="AI71" s="95">
        <f t="shared" si="34"/>
        <v>998537.5</v>
      </c>
      <c r="AJ71" s="95">
        <f t="shared" si="34"/>
        <v>1024497.5</v>
      </c>
      <c r="AK71" s="95">
        <f t="shared" si="34"/>
        <v>1039737.5</v>
      </c>
      <c r="AL71" s="95">
        <f t="shared" si="34"/>
        <v>1059537.5</v>
      </c>
      <c r="AM71" s="95">
        <f t="shared" si="34"/>
        <v>1088577.5</v>
      </c>
      <c r="AN71" s="95">
        <f t="shared" si="34"/>
        <v>1114537.5</v>
      </c>
      <c r="AO71" s="95">
        <f t="shared" si="34"/>
        <v>1137417.5</v>
      </c>
      <c r="AP71" s="95">
        <f t="shared" si="34"/>
        <v>1166457.5</v>
      </c>
      <c r="AQ71" s="95">
        <f t="shared" si="34"/>
        <v>1189337.5</v>
      </c>
      <c r="AR71" s="95">
        <f t="shared" si="34"/>
        <v>1200297.5</v>
      </c>
    </row>
    <row r="72"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</row>
    <row r="73"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</row>
    <row r="74"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</row>
    <row r="75"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</row>
    <row r="76"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</row>
    <row r="77"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</row>
    <row r="78"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</row>
    <row r="79"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</row>
    <row r="80"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</row>
    <row r="81"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</row>
    <row r="82"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</row>
    <row r="83"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</row>
    <row r="84"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</row>
    <row r="85"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</row>
    <row r="86"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</row>
    <row r="87"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</row>
    <row r="88"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</row>
    <row r="89"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</row>
    <row r="90"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</row>
    <row r="91"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</row>
    <row r="92"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</row>
    <row r="93"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</row>
    <row r="94"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</row>
    <row r="95"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</row>
    <row r="96"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</row>
    <row r="97"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</row>
    <row r="98"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</row>
    <row r="99"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</row>
    <row r="100"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</row>
    <row r="101"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</row>
    <row r="102"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</row>
    <row r="103"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</row>
    <row r="104"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</row>
    <row r="105"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</row>
    <row r="106"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</row>
    <row r="107"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</row>
    <row r="108"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</row>
    <row r="109"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</row>
    <row r="110"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</row>
    <row r="111"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</row>
    <row r="112"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</row>
    <row r="113"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</row>
    <row r="114"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</row>
    <row r="115"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</row>
    <row r="116"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</row>
    <row r="117"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</row>
    <row r="118"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</row>
    <row r="119"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</row>
    <row r="120"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</row>
    <row r="121"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</row>
    <row r="122"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</row>
    <row r="123"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</row>
    <row r="124"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</row>
    <row r="125"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</row>
    <row r="126"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</row>
    <row r="127"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</row>
    <row r="128"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</row>
    <row r="129"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</row>
    <row r="130"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</row>
    <row r="131"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</row>
    <row r="132"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</row>
    <row r="133"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</row>
    <row r="134"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</row>
    <row r="135"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</row>
    <row r="136"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</row>
    <row r="137"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</row>
    <row r="138"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</row>
    <row r="139"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</row>
    <row r="140"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</row>
    <row r="141"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</row>
    <row r="142"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</row>
    <row r="143"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</row>
    <row r="144"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</row>
    <row r="145"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</row>
    <row r="146"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</row>
    <row r="147"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</row>
    <row r="148"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</row>
    <row r="149"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</row>
    <row r="150"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</row>
    <row r="151"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</row>
    <row r="152"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</row>
    <row r="153"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</row>
    <row r="154"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</row>
    <row r="155"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</row>
    <row r="156"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</row>
    <row r="157"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</row>
    <row r="158"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</row>
    <row r="159"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</row>
    <row r="160"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</row>
    <row r="161"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</row>
    <row r="162"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</row>
    <row r="163"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</row>
    <row r="164"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</row>
    <row r="165"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</row>
    <row r="166"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</row>
    <row r="167"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</row>
    <row r="168"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</row>
    <row r="169"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</row>
    <row r="170"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</row>
    <row r="171"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</row>
    <row r="172"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</row>
    <row r="173"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</row>
    <row r="174"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</row>
    <row r="175"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</row>
    <row r="176"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</row>
    <row r="177"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</row>
    <row r="178"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</row>
    <row r="179"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</row>
    <row r="180"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</row>
    <row r="181"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</row>
    <row r="182"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</row>
    <row r="183"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</row>
    <row r="184"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</row>
    <row r="185"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</row>
    <row r="186"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</row>
    <row r="187"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</row>
    <row r="188"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</row>
    <row r="189"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</row>
    <row r="190"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</row>
    <row r="191"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</row>
    <row r="192"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</row>
    <row r="193"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</row>
    <row r="194"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</row>
    <row r="195"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</row>
    <row r="196"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</row>
    <row r="197"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</row>
    <row r="198"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</row>
    <row r="199"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</row>
    <row r="200"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</row>
    <row r="201"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</row>
    <row r="202"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</row>
    <row r="203"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</row>
    <row r="204"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</row>
    <row r="205"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</row>
    <row r="206"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</row>
    <row r="207"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</row>
    <row r="208"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</row>
    <row r="209"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</row>
    <row r="210"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</row>
    <row r="211"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</row>
    <row r="212"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</row>
    <row r="213"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</row>
    <row r="214"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</row>
    <row r="215"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</row>
    <row r="216"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</row>
    <row r="217"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</row>
    <row r="218"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</row>
    <row r="219"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</row>
    <row r="220"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</row>
    <row r="221"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</row>
    <row r="222"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</row>
    <row r="223"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</row>
    <row r="224"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</row>
    <row r="225"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</row>
    <row r="226"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</row>
    <row r="227"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</row>
    <row r="228"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</row>
    <row r="229"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</row>
    <row r="230"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</row>
    <row r="231"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</row>
    <row r="232"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</row>
    <row r="233"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</row>
    <row r="234"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</row>
    <row r="235"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</row>
    <row r="236"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</row>
    <row r="237"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</row>
    <row r="238"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</row>
    <row r="239"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</row>
    <row r="240"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</row>
    <row r="241"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</row>
    <row r="242"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</row>
    <row r="243"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</row>
    <row r="244"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</row>
    <row r="245"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</row>
    <row r="246"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</row>
    <row r="247"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</row>
    <row r="248"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</row>
    <row r="249"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</row>
    <row r="250"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</row>
    <row r="251"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</row>
    <row r="252"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</row>
    <row r="253"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</row>
    <row r="254"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</row>
    <row r="255"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</row>
    <row r="256"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</row>
    <row r="257"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</row>
    <row r="258"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</row>
    <row r="259"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</row>
    <row r="260"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</row>
    <row r="261"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</row>
    <row r="262"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</row>
    <row r="263"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</row>
    <row r="264"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</row>
    <row r="265"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</row>
    <row r="266"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</row>
    <row r="267"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</row>
    <row r="268"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</row>
    <row r="269"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</row>
    <row r="270"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</row>
    <row r="271"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</row>
    <row r="272"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</row>
    <row r="273"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</row>
    <row r="274"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</row>
    <row r="275"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</row>
    <row r="276"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</row>
    <row r="277"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</row>
    <row r="278"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</row>
    <row r="279"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</row>
    <row r="280"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</row>
    <row r="281"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</row>
    <row r="282"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</row>
    <row r="283"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</row>
    <row r="284"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</row>
    <row r="285"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</row>
    <row r="286"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</row>
    <row r="287"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</row>
    <row r="288"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</row>
    <row r="289"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</row>
    <row r="290"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</row>
    <row r="291"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</row>
    <row r="292"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</row>
    <row r="293"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</row>
    <row r="294"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</row>
    <row r="295"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</row>
    <row r="296"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</row>
    <row r="297"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</row>
    <row r="298"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</row>
    <row r="299"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</row>
    <row r="300"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</row>
    <row r="301"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</row>
    <row r="302"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</row>
    <row r="303"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</row>
    <row r="304"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</row>
    <row r="305"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</row>
    <row r="306"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</row>
    <row r="307"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</row>
    <row r="308"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</row>
    <row r="309"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</row>
    <row r="310"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</row>
    <row r="311"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</row>
    <row r="312"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</row>
    <row r="313"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</row>
    <row r="314"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</row>
    <row r="315"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</row>
    <row r="316"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</row>
    <row r="317"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</row>
    <row r="318"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</row>
    <row r="319"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</row>
    <row r="320"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</row>
    <row r="321"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</row>
    <row r="322"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</row>
    <row r="323"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</row>
    <row r="324"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</row>
    <row r="325"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</row>
    <row r="326"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</row>
    <row r="327"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</row>
    <row r="328"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</row>
    <row r="329"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</row>
    <row r="330"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</row>
    <row r="331"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</row>
    <row r="332"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</row>
    <row r="333"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</row>
    <row r="334"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</row>
    <row r="335"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</row>
    <row r="336"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</row>
    <row r="337"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</row>
    <row r="338"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</row>
    <row r="339"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</row>
    <row r="340"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</row>
    <row r="341"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</row>
    <row r="342"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</row>
    <row r="343"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</row>
    <row r="344"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</row>
    <row r="345"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</row>
    <row r="346"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</row>
    <row r="347"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</row>
    <row r="348"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</row>
    <row r="349"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</row>
    <row r="350"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</row>
    <row r="351"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</row>
    <row r="352"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</row>
    <row r="353"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</row>
    <row r="354"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</row>
    <row r="355"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</row>
    <row r="356"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</row>
    <row r="357"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</row>
    <row r="358"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</row>
    <row r="359"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</row>
    <row r="360"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</row>
    <row r="361"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</row>
    <row r="362"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</row>
    <row r="363"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</row>
    <row r="364"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</row>
    <row r="365"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</row>
    <row r="366"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</row>
    <row r="367"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</row>
    <row r="368"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</row>
    <row r="369"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</row>
    <row r="370"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</row>
    <row r="371"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</row>
    <row r="372"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</row>
    <row r="373"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</row>
    <row r="374"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</row>
    <row r="375"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</row>
    <row r="376"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</row>
    <row r="377"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</row>
    <row r="378"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</row>
    <row r="379"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</row>
    <row r="380"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</row>
    <row r="381"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</row>
    <row r="382"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</row>
    <row r="383"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</row>
    <row r="384"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</row>
    <row r="385"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</row>
    <row r="386"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</row>
    <row r="387"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</row>
    <row r="388"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</row>
    <row r="389"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</row>
    <row r="390"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</row>
    <row r="391"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</row>
    <row r="392"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</row>
    <row r="393"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</row>
    <row r="394"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</row>
    <row r="395"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</row>
    <row r="396"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</row>
    <row r="397"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</row>
    <row r="398"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</row>
    <row r="399"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</row>
    <row r="400"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</row>
    <row r="401"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</row>
    <row r="402"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</row>
    <row r="403"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</row>
    <row r="404"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</row>
    <row r="405"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</row>
    <row r="406"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</row>
    <row r="407"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</row>
    <row r="408"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</row>
    <row r="409"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</row>
    <row r="410"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</row>
    <row r="411"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</row>
    <row r="412"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</row>
    <row r="413"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</row>
    <row r="414"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</row>
    <row r="415"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</row>
    <row r="416"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</row>
    <row r="417"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</row>
    <row r="418"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</row>
    <row r="419"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</row>
    <row r="420"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</row>
    <row r="421"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</row>
    <row r="422"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</row>
    <row r="423"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</row>
    <row r="424"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</row>
    <row r="425"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</row>
    <row r="426"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</row>
    <row r="427"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</row>
    <row r="428"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</row>
    <row r="429"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</row>
    <row r="430"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</row>
    <row r="431"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</row>
    <row r="432"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</row>
    <row r="433"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</row>
    <row r="434"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</row>
    <row r="435"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</row>
    <row r="436"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</row>
    <row r="437"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</row>
    <row r="438"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</row>
    <row r="439"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</row>
    <row r="440"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</row>
    <row r="441"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</row>
    <row r="442"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</row>
    <row r="443"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</row>
    <row r="444"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</row>
    <row r="445"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</row>
    <row r="446"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</row>
    <row r="447"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</row>
    <row r="448"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</row>
    <row r="449"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</row>
    <row r="450"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</row>
    <row r="451"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</row>
    <row r="452"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</row>
    <row r="453"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</row>
    <row r="454"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</row>
    <row r="455"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</row>
    <row r="456"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</row>
    <row r="457"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</row>
    <row r="458"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</row>
    <row r="459"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</row>
    <row r="460"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</row>
    <row r="461"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</row>
    <row r="462"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</row>
    <row r="463"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</row>
    <row r="464"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</row>
    <row r="465"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</row>
    <row r="466"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</row>
    <row r="467"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</row>
    <row r="468"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</row>
    <row r="469"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</row>
    <row r="470"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</row>
    <row r="471"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</row>
    <row r="472"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</row>
    <row r="473"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</row>
    <row r="474"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</row>
    <row r="475"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</row>
    <row r="476"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</row>
    <row r="477"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</row>
    <row r="478"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</row>
    <row r="479"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</row>
    <row r="480"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</row>
    <row r="481"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</row>
    <row r="482"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</row>
    <row r="483"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</row>
    <row r="484"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</row>
    <row r="485"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</row>
    <row r="486"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</row>
    <row r="487"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</row>
    <row r="488"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</row>
    <row r="489"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</row>
    <row r="490"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</row>
    <row r="491"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</row>
    <row r="492"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</row>
    <row r="493"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</row>
    <row r="494"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</row>
    <row r="495"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</row>
    <row r="496"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</row>
    <row r="497"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</row>
    <row r="498"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</row>
    <row r="499"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</row>
    <row r="500"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</row>
    <row r="501"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</row>
    <row r="502"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</row>
    <row r="503"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</row>
    <row r="504"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</row>
    <row r="505"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</row>
    <row r="506"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</row>
    <row r="507"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</row>
    <row r="508"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</row>
    <row r="509"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  <c r="AC509" s="97"/>
      <c r="AD509" s="97"/>
      <c r="AE509" s="97"/>
      <c r="AF509" s="97"/>
      <c r="AG509" s="97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</row>
    <row r="510"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</row>
    <row r="511"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</row>
    <row r="512"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</row>
    <row r="513"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</row>
    <row r="514"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</row>
    <row r="515"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</row>
    <row r="516"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</row>
    <row r="517"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</row>
    <row r="518"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</row>
    <row r="519"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</row>
    <row r="520"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  <c r="AE520" s="97"/>
      <c r="AF520" s="97"/>
      <c r="AG520" s="97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</row>
    <row r="521"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</row>
    <row r="522"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</row>
    <row r="523"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</row>
    <row r="524"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</row>
    <row r="525"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</row>
    <row r="526"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</row>
    <row r="527"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</row>
    <row r="528"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</row>
    <row r="529"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</row>
    <row r="530"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</row>
    <row r="531"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</row>
    <row r="532"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</row>
    <row r="533"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</row>
    <row r="534"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</row>
    <row r="535"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</row>
    <row r="536"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</row>
    <row r="537"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</row>
    <row r="538"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</row>
    <row r="539"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</row>
    <row r="540"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</row>
    <row r="541"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</row>
    <row r="542"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</row>
    <row r="543"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</row>
    <row r="544"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</row>
    <row r="545"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</row>
    <row r="546"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</row>
    <row r="547"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</row>
    <row r="548"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</row>
    <row r="549"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</row>
    <row r="550"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</row>
    <row r="551"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</row>
    <row r="552"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</row>
    <row r="553"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</row>
    <row r="554"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</row>
    <row r="555"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</row>
    <row r="556"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</row>
    <row r="557"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</row>
    <row r="558"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</row>
    <row r="559"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</row>
    <row r="560"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</row>
    <row r="561"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</row>
    <row r="562"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</row>
    <row r="563"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</row>
    <row r="564"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  <c r="AC564" s="97"/>
      <c r="AD564" s="97"/>
      <c r="AE564" s="97"/>
      <c r="AF564" s="97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</row>
    <row r="565"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</row>
    <row r="566"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</row>
    <row r="567"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</row>
    <row r="568"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</row>
    <row r="569"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</row>
    <row r="570"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</row>
    <row r="571"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</row>
    <row r="572"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</row>
    <row r="573"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</row>
    <row r="574"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</row>
    <row r="575"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</row>
    <row r="576"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</row>
    <row r="577"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</row>
    <row r="578"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</row>
    <row r="579"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</row>
    <row r="580"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</row>
    <row r="581"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</row>
    <row r="582"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</row>
    <row r="583"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</row>
    <row r="584"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</row>
    <row r="585"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</row>
    <row r="586"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</row>
    <row r="587"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</row>
    <row r="588"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</row>
    <row r="589"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</row>
    <row r="590"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</row>
    <row r="591"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</row>
    <row r="592"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</row>
    <row r="593"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</row>
    <row r="594"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</row>
    <row r="595"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</row>
    <row r="596"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</row>
    <row r="597"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</row>
    <row r="598"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</row>
    <row r="599"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</row>
    <row r="600"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</row>
    <row r="601"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</row>
    <row r="602"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</row>
    <row r="603"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</row>
    <row r="604"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</row>
    <row r="605"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</row>
    <row r="606"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</row>
    <row r="607"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</row>
    <row r="608"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</row>
    <row r="609"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</row>
    <row r="610"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</row>
    <row r="611"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</row>
    <row r="612"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</row>
    <row r="613"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</row>
    <row r="614"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</row>
    <row r="615"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</row>
    <row r="616"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</row>
    <row r="617"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</row>
    <row r="618"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</row>
    <row r="619"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</row>
    <row r="620"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</row>
    <row r="621"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</row>
    <row r="622"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</row>
    <row r="623"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</row>
    <row r="624"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</row>
    <row r="625"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</row>
    <row r="626"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</row>
    <row r="627"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</row>
    <row r="628"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</row>
    <row r="629"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</row>
    <row r="630"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</row>
    <row r="631"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</row>
    <row r="632"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</row>
    <row r="633"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</row>
    <row r="634"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</row>
    <row r="635"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</row>
    <row r="636"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</row>
    <row r="637"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</row>
    <row r="638"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</row>
    <row r="639"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</row>
    <row r="640"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</row>
    <row r="641"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</row>
    <row r="642"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</row>
    <row r="643"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</row>
    <row r="644"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</row>
    <row r="645"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</row>
    <row r="646"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</row>
    <row r="647"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</row>
    <row r="648"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</row>
    <row r="649"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</row>
    <row r="650"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</row>
    <row r="651"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</row>
    <row r="652"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</row>
    <row r="653"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</row>
    <row r="654"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</row>
    <row r="655"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</row>
    <row r="656"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</row>
    <row r="657"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</row>
    <row r="658"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</row>
    <row r="659"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</row>
    <row r="660"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</row>
    <row r="661"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</row>
    <row r="662"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</row>
    <row r="663"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</row>
    <row r="664"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</row>
    <row r="665"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</row>
    <row r="666"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</row>
    <row r="667"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</row>
    <row r="668"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</row>
    <row r="669"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</row>
    <row r="670"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</row>
    <row r="671"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</row>
    <row r="672"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</row>
    <row r="673"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</row>
    <row r="674"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</row>
    <row r="675"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</row>
    <row r="676"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</row>
    <row r="677"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</row>
    <row r="678"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</row>
    <row r="679"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</row>
    <row r="680"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</row>
    <row r="681"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</row>
    <row r="682"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</row>
    <row r="683"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</row>
    <row r="684"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</row>
    <row r="685"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</row>
    <row r="686"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</row>
    <row r="687"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</row>
    <row r="688"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</row>
    <row r="689"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</row>
    <row r="690"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</row>
    <row r="691"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</row>
    <row r="692"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</row>
    <row r="693"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</row>
    <row r="694"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</row>
    <row r="695"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</row>
    <row r="696"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</row>
    <row r="697"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</row>
    <row r="698"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</row>
    <row r="699"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</row>
    <row r="700"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</row>
    <row r="701"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</row>
    <row r="702"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</row>
    <row r="703"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</row>
    <row r="704"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</row>
    <row r="705"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</row>
    <row r="706"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</row>
    <row r="707"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</row>
    <row r="708"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</row>
    <row r="709"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</row>
    <row r="710"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</row>
    <row r="711"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</row>
    <row r="712"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</row>
    <row r="713"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</row>
    <row r="714"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</row>
    <row r="715"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</row>
    <row r="716"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</row>
    <row r="717"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</row>
    <row r="718"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</row>
    <row r="719"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</row>
    <row r="720"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</row>
    <row r="721"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</row>
    <row r="722"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</row>
    <row r="723"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</row>
    <row r="724"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</row>
    <row r="725"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</row>
    <row r="726"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</row>
    <row r="727"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</row>
    <row r="728"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</row>
    <row r="729"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</row>
    <row r="730"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</row>
    <row r="731"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</row>
    <row r="732"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</row>
    <row r="733"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</row>
    <row r="734"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</row>
    <row r="735"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</row>
    <row r="736"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</row>
    <row r="737"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</row>
    <row r="738"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</row>
    <row r="739"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</row>
    <row r="740"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</row>
    <row r="741"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</row>
    <row r="742"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</row>
    <row r="743"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</row>
    <row r="744"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</row>
    <row r="745"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</row>
    <row r="746"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</row>
    <row r="747"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</row>
    <row r="748"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</row>
    <row r="749"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</row>
    <row r="750"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</row>
    <row r="751"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</row>
    <row r="752"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</row>
    <row r="753"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</row>
    <row r="754"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</row>
    <row r="755"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</row>
    <row r="756"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</row>
    <row r="757"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</row>
    <row r="758"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</row>
    <row r="759"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</row>
    <row r="760"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</row>
    <row r="761"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</row>
    <row r="762"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</row>
    <row r="763"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</row>
    <row r="764"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</row>
    <row r="765"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</row>
    <row r="766"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</row>
    <row r="767"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</row>
    <row r="768"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</row>
    <row r="769"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</row>
    <row r="770"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</row>
    <row r="771"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</row>
    <row r="772"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</row>
    <row r="773"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</row>
    <row r="774"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</row>
    <row r="775"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</row>
    <row r="776"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</row>
    <row r="777"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</row>
    <row r="778"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</row>
    <row r="779"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</row>
    <row r="780"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</row>
    <row r="781"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</row>
    <row r="782"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</row>
    <row r="783"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</row>
    <row r="784"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</row>
    <row r="785"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</row>
    <row r="786"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</row>
    <row r="787"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</row>
    <row r="788"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</row>
    <row r="789"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</row>
    <row r="790"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</row>
    <row r="791"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</row>
    <row r="792"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</row>
    <row r="793"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</row>
    <row r="794"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</row>
    <row r="795"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</row>
    <row r="796"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</row>
    <row r="797"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</row>
    <row r="798"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</row>
    <row r="799"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</row>
    <row r="800"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</row>
    <row r="801"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</row>
    <row r="802"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</row>
    <row r="803"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</row>
    <row r="804"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</row>
    <row r="805"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</row>
    <row r="806"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</row>
    <row r="807"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</row>
    <row r="808"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</row>
    <row r="809"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</row>
    <row r="810"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</row>
    <row r="811"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</row>
    <row r="812"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</row>
    <row r="813"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</row>
    <row r="814"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</row>
    <row r="815"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</row>
    <row r="816"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</row>
    <row r="817"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</row>
    <row r="818"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</row>
    <row r="819"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</row>
    <row r="820"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</row>
    <row r="821"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</row>
    <row r="822"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</row>
    <row r="823"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</row>
    <row r="824"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</row>
    <row r="825"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</row>
    <row r="826"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</row>
    <row r="827"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</row>
    <row r="828"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</row>
    <row r="829"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</row>
    <row r="830"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</row>
    <row r="831"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</row>
    <row r="832"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</row>
    <row r="833"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</row>
    <row r="834"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</row>
    <row r="835"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</row>
    <row r="836"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</row>
    <row r="837"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</row>
    <row r="838"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</row>
    <row r="839"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</row>
    <row r="840"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</row>
    <row r="841"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</row>
    <row r="842"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</row>
    <row r="843"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</row>
    <row r="844"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</row>
    <row r="845"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</row>
    <row r="846"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  <c r="AJ846" s="97"/>
      <c r="AK846" s="97"/>
      <c r="AL846" s="97"/>
      <c r="AM846" s="97"/>
      <c r="AN846" s="97"/>
      <c r="AO846" s="97"/>
      <c r="AP846" s="97"/>
      <c r="AQ846" s="97"/>
      <c r="AR846" s="97"/>
    </row>
    <row r="847"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</row>
    <row r="848"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</row>
    <row r="849"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</row>
    <row r="850"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</row>
    <row r="851"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</row>
    <row r="852"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</row>
    <row r="853"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</row>
    <row r="854"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</row>
    <row r="855"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</row>
    <row r="856"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</row>
    <row r="857"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</row>
    <row r="858"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</row>
    <row r="859"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</row>
    <row r="860"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</row>
    <row r="861"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</row>
    <row r="862"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</row>
    <row r="863"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</row>
    <row r="864"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</row>
    <row r="865"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</row>
    <row r="866"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</row>
    <row r="867"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</row>
    <row r="868"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</row>
    <row r="869"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</row>
    <row r="870"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</row>
    <row r="871"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</row>
    <row r="872"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</row>
    <row r="873"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</row>
    <row r="874"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</row>
    <row r="875"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</row>
    <row r="876"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</row>
    <row r="877"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</row>
    <row r="878"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</row>
    <row r="879"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</row>
    <row r="880"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</row>
    <row r="881"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</row>
    <row r="882"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</row>
    <row r="883"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</row>
    <row r="884"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</row>
    <row r="885"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</row>
    <row r="886"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</row>
    <row r="887"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</row>
    <row r="888"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</row>
    <row r="889"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</row>
    <row r="890"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</row>
    <row r="891"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</row>
    <row r="892"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</row>
    <row r="893"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</row>
    <row r="894"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</row>
    <row r="895"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</row>
    <row r="896"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</row>
    <row r="897"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</row>
    <row r="898"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</row>
    <row r="899"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</row>
    <row r="900"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</row>
    <row r="901"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</row>
    <row r="902"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</row>
    <row r="903"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</row>
    <row r="904"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</row>
    <row r="905"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</row>
    <row r="906"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</row>
    <row r="907"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</row>
    <row r="908"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</row>
    <row r="909"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</row>
    <row r="910"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</row>
    <row r="911"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</row>
    <row r="912"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AJ912" s="97"/>
      <c r="AK912" s="97"/>
      <c r="AL912" s="97"/>
      <c r="AM912" s="97"/>
      <c r="AN912" s="97"/>
      <c r="AO912" s="97"/>
      <c r="AP912" s="97"/>
      <c r="AQ912" s="97"/>
      <c r="AR912" s="97"/>
    </row>
    <row r="913"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</row>
    <row r="914"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</row>
    <row r="915"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</row>
    <row r="916"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</row>
    <row r="917"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</row>
    <row r="918"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</row>
    <row r="919"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showGridLines="0" workbookViewId="0">
      <pane xSplit="8.0" ySplit="4.0" topLeftCell="I5" activePane="bottomRight" state="frozen"/>
      <selection activeCell="I1" sqref="I1" pane="topRight"/>
      <selection activeCell="A5" sqref="A5" pane="bottomLeft"/>
      <selection activeCell="I5" sqref="I5" pane="bottomRight"/>
    </sheetView>
  </sheetViews>
  <sheetFormatPr customHeight="1" defaultColWidth="12.63" defaultRowHeight="15.75" outlineLevelRow="1"/>
  <cols>
    <col customWidth="1" min="1" max="1" width="1.5"/>
    <col customWidth="1" min="2" max="2" width="2.88"/>
    <col customWidth="1" min="3" max="3" width="3.0"/>
    <col customWidth="1" min="4" max="4" width="21.13"/>
    <col customWidth="1" min="5" max="5" width="10.88"/>
    <col customWidth="1" min="8" max="8" width="1.13"/>
  </cols>
  <sheetData>
    <row r="1" ht="7.5" customHeight="1"/>
    <row r="2">
      <c r="B2" s="10" t="s">
        <v>186</v>
      </c>
    </row>
    <row r="3">
      <c r="B3" s="25"/>
      <c r="C3" s="25"/>
      <c r="D3" s="25"/>
      <c r="E3" s="25"/>
      <c r="F3" s="25"/>
      <c r="G3" s="86" t="s">
        <v>187</v>
      </c>
      <c r="H3" s="25"/>
      <c r="I3" s="98" t="s">
        <v>216</v>
      </c>
      <c r="J3" s="98" t="s">
        <v>217</v>
      </c>
      <c r="K3" s="98" t="s">
        <v>218</v>
      </c>
    </row>
    <row r="4" ht="6.0" customHeight="1"/>
    <row r="5">
      <c r="B5" s="88" t="s">
        <v>188</v>
      </c>
      <c r="C5" s="25"/>
      <c r="D5" s="25"/>
      <c r="E5" s="25"/>
      <c r="F5" s="25"/>
      <c r="G5" s="25"/>
      <c r="H5" s="25"/>
      <c r="I5" s="87" t="str">
        <f>Setup!I20</f>
        <v/>
      </c>
      <c r="J5" s="87" t="str">
        <f>Setup!J20</f>
        <v/>
      </c>
      <c r="K5" s="87" t="str">
        <f>Setup!K20</f>
        <v/>
      </c>
    </row>
    <row r="6" ht="5.25" customHeight="1">
      <c r="B6" s="10"/>
      <c r="I6" s="40"/>
      <c r="J6" s="40"/>
      <c r="K6" s="40"/>
    </row>
    <row r="7">
      <c r="B7" s="11" t="s">
        <v>175</v>
      </c>
      <c r="C7" s="12"/>
      <c r="D7" s="12"/>
      <c r="E7" s="12"/>
      <c r="F7" s="12"/>
      <c r="G7" s="89">
        <f>subtotal(9,G8:G9)</f>
        <v>2328085</v>
      </c>
      <c r="H7" s="12"/>
      <c r="I7" s="89">
        <f t="shared" ref="I7:K7" si="1">subtotal(9,I8:I9)</f>
        <v>720325</v>
      </c>
      <c r="J7" s="89">
        <f t="shared" si="1"/>
        <v>800800</v>
      </c>
      <c r="K7" s="89">
        <f t="shared" si="1"/>
        <v>806960</v>
      </c>
    </row>
    <row r="8">
      <c r="B8" s="13" t="s">
        <v>36</v>
      </c>
      <c r="G8" s="34">
        <f>subtotal(9,G9)</f>
        <v>2328085</v>
      </c>
      <c r="I8" s="34">
        <f t="shared" ref="I8:K8" si="2">subtotal(9,I9)</f>
        <v>720325</v>
      </c>
      <c r="J8" s="34">
        <f t="shared" si="2"/>
        <v>800800</v>
      </c>
      <c r="K8" s="34">
        <f t="shared" si="2"/>
        <v>806960</v>
      </c>
    </row>
    <row r="9" outlineLevel="1">
      <c r="C9" s="13" t="s">
        <v>189</v>
      </c>
      <c r="G9" s="34">
        <f>sum(I9:K9)</f>
        <v>2328085</v>
      </c>
      <c r="I9" s="34">
        <f>sum('Financials Monthly'!I9:T9)</f>
        <v>720325</v>
      </c>
      <c r="J9" s="34">
        <f>sum('Financials Monthly'!U9:AF9)</f>
        <v>800800</v>
      </c>
      <c r="K9" s="34">
        <f>sum('Financials Monthly'!AG9:AR9)</f>
        <v>806960</v>
      </c>
    </row>
    <row r="10" ht="3.0" customHeight="1">
      <c r="G10" s="34"/>
      <c r="I10" s="34"/>
      <c r="J10" s="34"/>
      <c r="K10" s="34"/>
    </row>
    <row r="11">
      <c r="B11" s="11" t="s">
        <v>190</v>
      </c>
      <c r="C11" s="12"/>
      <c r="D11" s="12"/>
      <c r="E11" s="12"/>
      <c r="F11" s="12"/>
      <c r="G11" s="89">
        <f>subtotal(9,G12:G14)</f>
        <v>-918937.5</v>
      </c>
      <c r="H11" s="12"/>
      <c r="I11" s="89">
        <f t="shared" ref="I11:K11" si="3">subtotal(9,I12:I14)</f>
        <v>-297337.5</v>
      </c>
      <c r="J11" s="89">
        <f t="shared" si="3"/>
        <v>-310800</v>
      </c>
      <c r="K11" s="89">
        <f t="shared" si="3"/>
        <v>-310800</v>
      </c>
    </row>
    <row r="12" collapsed="1">
      <c r="B12" s="13" t="s">
        <v>191</v>
      </c>
      <c r="G12" s="34">
        <f>subtotal(9,G13:G14)</f>
        <v>-918937.5</v>
      </c>
      <c r="I12" s="34">
        <f t="shared" ref="I12:K12" si="4">subtotal(9,I13:I14)</f>
        <v>-297337.5</v>
      </c>
      <c r="J12" s="34">
        <f t="shared" si="4"/>
        <v>-310800</v>
      </c>
      <c r="K12" s="34">
        <f t="shared" si="4"/>
        <v>-310800</v>
      </c>
    </row>
    <row r="13" hidden="1" outlineLevel="1">
      <c r="C13" s="13" t="s">
        <v>192</v>
      </c>
      <c r="G13" s="34">
        <f t="shared" ref="G13:G14" si="5">sum(I13:K13)</f>
        <v>-915337.5</v>
      </c>
      <c r="I13" s="34">
        <f>sum('Financials Monthly'!I13:T13)</f>
        <v>-296137.5</v>
      </c>
      <c r="J13" s="34">
        <f>sum('Financials Monthly'!U13:AF13)</f>
        <v>-309600</v>
      </c>
      <c r="K13" s="34">
        <f>sum('Financials Monthly'!AG13:AR13)</f>
        <v>-309600</v>
      </c>
    </row>
    <row r="14" hidden="1" outlineLevel="1">
      <c r="C14" s="13" t="s">
        <v>193</v>
      </c>
      <c r="G14" s="34">
        <f t="shared" si="5"/>
        <v>-3600</v>
      </c>
      <c r="I14" s="34">
        <f>sum('Financials Monthly'!I14:T14)</f>
        <v>-1200</v>
      </c>
      <c r="J14" s="34">
        <f>sum('Financials Monthly'!U14:AF14)</f>
        <v>-1200</v>
      </c>
      <c r="K14" s="34">
        <f>sum('Financials Monthly'!AG14:AR14)</f>
        <v>-1200</v>
      </c>
    </row>
    <row r="15">
      <c r="B15" s="90" t="s">
        <v>194</v>
      </c>
      <c r="C15" s="91"/>
      <c r="D15" s="91"/>
      <c r="E15" s="91"/>
      <c r="F15" s="91"/>
      <c r="G15" s="92">
        <f>subtotal(9,G7:G14)</f>
        <v>1409147.5</v>
      </c>
      <c r="H15" s="91"/>
      <c r="I15" s="92">
        <f t="shared" ref="I15:K15" si="6">subtotal(9,I7:I14)</f>
        <v>422987.5</v>
      </c>
      <c r="J15" s="92">
        <f t="shared" si="6"/>
        <v>490000</v>
      </c>
      <c r="K15" s="92">
        <f t="shared" si="6"/>
        <v>496160</v>
      </c>
    </row>
    <row r="16" collapsed="1">
      <c r="B16" s="13" t="s">
        <v>140</v>
      </c>
      <c r="G16" s="34">
        <f>subtotal(9,G17:G18)</f>
        <v>-194400</v>
      </c>
      <c r="I16" s="34">
        <f t="shared" ref="I16:K16" si="7">subtotal(9,I17:I18)</f>
        <v>-64800</v>
      </c>
      <c r="J16" s="34">
        <f t="shared" si="7"/>
        <v>-64800</v>
      </c>
      <c r="K16" s="34">
        <f t="shared" si="7"/>
        <v>-64800</v>
      </c>
    </row>
    <row r="17" hidden="1" outlineLevel="1">
      <c r="C17" s="13" t="s">
        <v>195</v>
      </c>
      <c r="G17" s="34">
        <f t="shared" ref="G17:G18" si="8">sum(I17:K17)</f>
        <v>-180000</v>
      </c>
      <c r="I17" s="34">
        <f>sum('Financials Monthly'!I17:T17)</f>
        <v>-60000</v>
      </c>
      <c r="J17" s="34">
        <f>sum('Financials Monthly'!U17:AF17)</f>
        <v>-60000</v>
      </c>
      <c r="K17" s="34">
        <f>sum('Financials Monthly'!AG17:AR17)</f>
        <v>-60000</v>
      </c>
    </row>
    <row r="18" hidden="1" outlineLevel="1">
      <c r="C18" s="13" t="s">
        <v>88</v>
      </c>
      <c r="G18" s="34">
        <f t="shared" si="8"/>
        <v>-14400</v>
      </c>
      <c r="I18" s="34">
        <f>sum('Financials Monthly'!I18:T18)</f>
        <v>-4800</v>
      </c>
      <c r="J18" s="34">
        <f>sum('Financials Monthly'!U18:AF18)</f>
        <v>-4800</v>
      </c>
      <c r="K18" s="34">
        <f>sum('Financials Monthly'!AG18:AR18)</f>
        <v>-4800</v>
      </c>
    </row>
    <row r="19" collapsed="1">
      <c r="B19" s="13" t="s">
        <v>147</v>
      </c>
      <c r="G19" s="34">
        <f>subtotal(9,G20:G22)</f>
        <v>-198100</v>
      </c>
      <c r="I19" s="34">
        <f t="shared" ref="I19:K19" si="9">subtotal(9,I20:I22)</f>
        <v>-66100</v>
      </c>
      <c r="J19" s="34">
        <f t="shared" si="9"/>
        <v>-66000</v>
      </c>
      <c r="K19" s="34">
        <f t="shared" si="9"/>
        <v>-66000</v>
      </c>
    </row>
    <row r="20" hidden="1" outlineLevel="1">
      <c r="C20" s="13" t="s">
        <v>196</v>
      </c>
      <c r="G20" s="34">
        <f t="shared" ref="G20:G22" si="10">sum(I20:K20)</f>
        <v>-180000</v>
      </c>
      <c r="I20" s="34">
        <f>sum('Financials Monthly'!I20:T20)</f>
        <v>-60000</v>
      </c>
      <c r="J20" s="34">
        <f>sum('Financials Monthly'!U20:AF20)</f>
        <v>-60000</v>
      </c>
      <c r="K20" s="34">
        <f>sum('Financials Monthly'!AG20:AR20)</f>
        <v>-60000</v>
      </c>
    </row>
    <row r="21" hidden="1" outlineLevel="1">
      <c r="C21" s="13" t="s">
        <v>197</v>
      </c>
      <c r="G21" s="34">
        <f t="shared" si="10"/>
        <v>-100</v>
      </c>
      <c r="I21" s="34">
        <f>sum('Financials Monthly'!I21:T21)</f>
        <v>-100</v>
      </c>
      <c r="J21" s="34">
        <f>sum('Financials Monthly'!U21:AF21)</f>
        <v>0</v>
      </c>
      <c r="K21" s="34">
        <f>sum('Financials Monthly'!AG21:AR21)</f>
        <v>0</v>
      </c>
    </row>
    <row r="22" hidden="1" outlineLevel="1">
      <c r="C22" s="13" t="s">
        <v>90</v>
      </c>
      <c r="G22" s="34">
        <f t="shared" si="10"/>
        <v>-18000</v>
      </c>
      <c r="I22" s="34">
        <f>sum('Financials Monthly'!I22:T22)</f>
        <v>-6000</v>
      </c>
      <c r="J22" s="34">
        <f>sum('Financials Monthly'!U22:AF22)</f>
        <v>-6000</v>
      </c>
      <c r="K22" s="34">
        <f>sum('Financials Monthly'!AG22:AR22)</f>
        <v>-6000</v>
      </c>
    </row>
    <row r="23" collapsed="1">
      <c r="B23" s="13" t="s">
        <v>144</v>
      </c>
      <c r="C23" s="32"/>
      <c r="D23" s="32"/>
      <c r="E23" s="32"/>
      <c r="F23" s="32"/>
      <c r="G23" s="34">
        <f>subtotal(9,G24:G27)</f>
        <v>-264700</v>
      </c>
      <c r="H23" s="32"/>
      <c r="I23" s="34">
        <f t="shared" ref="I23:K23" si="11">subtotal(9,I24:I27)</f>
        <v>-87100</v>
      </c>
      <c r="J23" s="34">
        <f t="shared" si="11"/>
        <v>-88800</v>
      </c>
      <c r="K23" s="34">
        <f t="shared" si="11"/>
        <v>-88800</v>
      </c>
    </row>
    <row r="24" hidden="1" outlineLevel="1">
      <c r="B24" s="10"/>
      <c r="C24" s="13" t="s">
        <v>198</v>
      </c>
      <c r="D24" s="32"/>
      <c r="E24" s="32"/>
      <c r="F24" s="32"/>
      <c r="G24" s="34">
        <f t="shared" ref="G24:G27" si="12">sum(I24:K24)</f>
        <v>-180000</v>
      </c>
      <c r="H24" s="32"/>
      <c r="I24" s="34">
        <f>sum('Financials Monthly'!I24:T24)</f>
        <v>-60000</v>
      </c>
      <c r="J24" s="34">
        <f>sum('Financials Monthly'!U24:AF24)</f>
        <v>-60000</v>
      </c>
      <c r="K24" s="34">
        <f>sum('Financials Monthly'!AG24:AR24)</f>
        <v>-60000</v>
      </c>
    </row>
    <row r="25" hidden="1" outlineLevel="1">
      <c r="B25" s="10"/>
      <c r="C25" s="13" t="s">
        <v>94</v>
      </c>
      <c r="D25" s="32"/>
      <c r="E25" s="32"/>
      <c r="F25" s="32"/>
      <c r="G25" s="34">
        <f t="shared" si="12"/>
        <v>-24600</v>
      </c>
      <c r="H25" s="32"/>
      <c r="I25" s="34">
        <f>sum('Financials Monthly'!I25:T25)</f>
        <v>-7800</v>
      </c>
      <c r="J25" s="34">
        <f>sum('Financials Monthly'!U25:AF25)</f>
        <v>-8400</v>
      </c>
      <c r="K25" s="34">
        <f>sum('Financials Monthly'!AG25:AR25)</f>
        <v>-8400</v>
      </c>
    </row>
    <row r="26" hidden="1" outlineLevel="1">
      <c r="B26" s="10"/>
      <c r="C26" s="13" t="s">
        <v>95</v>
      </c>
      <c r="D26" s="32"/>
      <c r="E26" s="32"/>
      <c r="F26" s="32"/>
      <c r="G26" s="34">
        <f t="shared" si="12"/>
        <v>-28100</v>
      </c>
      <c r="H26" s="32"/>
      <c r="I26" s="34">
        <f>sum('Financials Monthly'!I26:T26)</f>
        <v>-8900</v>
      </c>
      <c r="J26" s="34">
        <f>sum('Financials Monthly'!U26:AF26)</f>
        <v>-9600</v>
      </c>
      <c r="K26" s="34">
        <f>sum('Financials Monthly'!AG26:AR26)</f>
        <v>-9600</v>
      </c>
    </row>
    <row r="27" hidden="1" outlineLevel="1">
      <c r="B27" s="10"/>
      <c r="C27" s="13" t="s">
        <v>93</v>
      </c>
      <c r="D27" s="32"/>
      <c r="E27" s="32"/>
      <c r="F27" s="32"/>
      <c r="G27" s="34">
        <f t="shared" si="12"/>
        <v>-32000</v>
      </c>
      <c r="H27" s="32"/>
      <c r="I27" s="34">
        <f>sum('Financials Monthly'!I27:T27)</f>
        <v>-10400</v>
      </c>
      <c r="J27" s="34">
        <f>sum('Financials Monthly'!U27:AF27)</f>
        <v>-10800</v>
      </c>
      <c r="K27" s="34">
        <f>sum('Financials Monthly'!AG27:AR27)</f>
        <v>-10800</v>
      </c>
    </row>
    <row r="28">
      <c r="B28" s="90" t="s">
        <v>199</v>
      </c>
      <c r="C28" s="91"/>
      <c r="D28" s="91"/>
      <c r="E28" s="91"/>
      <c r="F28" s="91"/>
      <c r="G28" s="92">
        <f>subtotal(9,G7:G27)</f>
        <v>751947.5</v>
      </c>
      <c r="H28" s="91"/>
      <c r="I28" s="92">
        <f t="shared" ref="I28:K28" si="13">subtotal(9,I7:I27)</f>
        <v>204987.5</v>
      </c>
      <c r="J28" s="92">
        <f t="shared" si="13"/>
        <v>270400</v>
      </c>
      <c r="K28" s="92">
        <f t="shared" si="13"/>
        <v>276560</v>
      </c>
    </row>
    <row r="29" ht="4.5" customHeight="1">
      <c r="G29" s="34"/>
      <c r="I29" s="34"/>
      <c r="J29" s="34"/>
      <c r="K29" s="34"/>
    </row>
    <row r="30">
      <c r="B30" s="13" t="s">
        <v>108</v>
      </c>
      <c r="G30" s="34">
        <f t="shared" ref="G30:G31" si="14">sum(I30:K30)</f>
        <v>-160000</v>
      </c>
      <c r="I30" s="34">
        <f>sum('Financials Monthly'!I30:T30)</f>
        <v>-16000</v>
      </c>
      <c r="J30" s="34">
        <f>sum('Financials Monthly'!U30:AF30)</f>
        <v>-72000</v>
      </c>
      <c r="K30" s="34">
        <f>sum('Financials Monthly'!AG30:AR30)</f>
        <v>-72000</v>
      </c>
    </row>
    <row r="31">
      <c r="B31" s="13" t="s">
        <v>200</v>
      </c>
      <c r="G31" s="34">
        <f t="shared" si="14"/>
        <v>-10000</v>
      </c>
      <c r="I31" s="34">
        <f>sum('Financials Monthly'!I31:T31)</f>
        <v>0</v>
      </c>
      <c r="J31" s="34">
        <f>sum('Financials Monthly'!U31:AF31)</f>
        <v>0</v>
      </c>
      <c r="K31" s="34">
        <f>sum('Financials Monthly'!AG31:AR31)</f>
        <v>-10000</v>
      </c>
    </row>
    <row r="32">
      <c r="B32" s="90" t="s">
        <v>201</v>
      </c>
      <c r="C32" s="91"/>
      <c r="D32" s="91"/>
      <c r="E32" s="91"/>
      <c r="F32" s="91"/>
      <c r="G32" s="92">
        <f>subtotal(9,G7:G31)</f>
        <v>581947.5</v>
      </c>
      <c r="H32" s="91"/>
      <c r="I32" s="92">
        <f t="shared" ref="I32:K32" si="15">subtotal(9,I7:I31)</f>
        <v>188987.5</v>
      </c>
      <c r="J32" s="92">
        <f t="shared" si="15"/>
        <v>198400</v>
      </c>
      <c r="K32" s="92">
        <f t="shared" si="15"/>
        <v>194560</v>
      </c>
    </row>
    <row r="33" ht="6.75" customHeight="1">
      <c r="G33" s="34"/>
      <c r="I33" s="34"/>
      <c r="J33" s="34"/>
      <c r="K33" s="34"/>
    </row>
    <row r="34">
      <c r="A34" s="99"/>
      <c r="B34" s="100" t="s">
        <v>202</v>
      </c>
      <c r="C34" s="99"/>
      <c r="D34" s="99"/>
      <c r="E34" s="99"/>
      <c r="F34" s="99"/>
      <c r="G34" s="101">
        <f>sum(I34:K34)</f>
        <v>0</v>
      </c>
      <c r="H34" s="99"/>
      <c r="I34" s="101">
        <f>sum('Financials Monthly'!I34:T34)</f>
        <v>0</v>
      </c>
      <c r="J34" s="101">
        <f>sum('Financials Monthly'!U34:AF34)</f>
        <v>0</v>
      </c>
      <c r="K34" s="101">
        <f>sum('Financials Monthly'!AG34:AR34)</f>
        <v>0</v>
      </c>
    </row>
    <row r="35">
      <c r="B35" s="93" t="s">
        <v>203</v>
      </c>
      <c r="C35" s="94"/>
      <c r="D35" s="94"/>
      <c r="E35" s="94"/>
      <c r="F35" s="94"/>
      <c r="G35" s="95">
        <f>subtotal(9,G7:G34)</f>
        <v>581947.5</v>
      </c>
      <c r="H35" s="94"/>
      <c r="I35" s="95">
        <f t="shared" ref="I35:K35" si="16">subtotal(9,I7:I34)</f>
        <v>188987.5</v>
      </c>
      <c r="J35" s="95">
        <f t="shared" si="16"/>
        <v>198400</v>
      </c>
      <c r="K35" s="95">
        <f t="shared" si="16"/>
        <v>194560</v>
      </c>
    </row>
    <row r="36">
      <c r="G36" s="34"/>
      <c r="I36" s="34"/>
      <c r="J36" s="34"/>
      <c r="K36" s="34"/>
    </row>
    <row r="37">
      <c r="B37" s="88" t="s">
        <v>204</v>
      </c>
      <c r="C37" s="25"/>
      <c r="D37" s="25"/>
      <c r="E37" s="25"/>
      <c r="F37" s="25"/>
      <c r="G37" s="96" t="str">
        <f>Setup!G69</f>
        <v/>
      </c>
      <c r="H37" s="25"/>
      <c r="I37" s="96" t="str">
        <f>Setup!I69</f>
        <v/>
      </c>
      <c r="J37" s="96" t="str">
        <f>Setup!J69</f>
        <v/>
      </c>
      <c r="K37" s="96" t="str">
        <f>Setup!K69</f>
        <v/>
      </c>
    </row>
    <row r="38" ht="6.75" customHeight="1">
      <c r="G38" s="34"/>
      <c r="I38" s="34"/>
      <c r="J38" s="34"/>
      <c r="K38" s="34"/>
    </row>
    <row r="39">
      <c r="B39" s="11" t="s">
        <v>205</v>
      </c>
      <c r="C39" s="12"/>
      <c r="D39" s="12"/>
      <c r="E39" s="12"/>
      <c r="F39" s="12"/>
      <c r="G39" s="89">
        <f>subtotal(9,G40:G45)</f>
        <v>750297.5</v>
      </c>
      <c r="H39" s="12"/>
      <c r="I39" s="89">
        <f t="shared" ref="I39:K39" si="17">subtotal(9,I40:I45)</f>
        <v>203337.5</v>
      </c>
      <c r="J39" s="89">
        <f t="shared" si="17"/>
        <v>270400</v>
      </c>
      <c r="K39" s="89">
        <f t="shared" si="17"/>
        <v>276560</v>
      </c>
    </row>
    <row r="40">
      <c r="B40" s="13" t="s">
        <v>199</v>
      </c>
      <c r="G40" s="34">
        <f>G28</f>
        <v>751947.5</v>
      </c>
      <c r="I40" s="34">
        <f t="shared" ref="I40:K40" si="18">I28</f>
        <v>204987.5</v>
      </c>
      <c r="J40" s="34">
        <f t="shared" si="18"/>
        <v>270400</v>
      </c>
      <c r="K40" s="34">
        <f t="shared" si="18"/>
        <v>276560</v>
      </c>
    </row>
    <row r="41">
      <c r="B41" s="13" t="s">
        <v>206</v>
      </c>
      <c r="G41" s="34">
        <f>subtotal(9,G42:G44)</f>
        <v>-1650</v>
      </c>
      <c r="I41" s="34">
        <f t="shared" ref="I41:K41" si="19">subtotal(9,I42:I44)</f>
        <v>-1650</v>
      </c>
      <c r="J41" s="34">
        <f t="shared" si="19"/>
        <v>0</v>
      </c>
      <c r="K41" s="34">
        <f t="shared" si="19"/>
        <v>0</v>
      </c>
    </row>
    <row r="42">
      <c r="A42" s="99"/>
      <c r="B42" s="100"/>
      <c r="C42" s="99" t="s">
        <v>207</v>
      </c>
      <c r="D42" s="99"/>
      <c r="E42" s="99"/>
      <c r="F42" s="99"/>
      <c r="G42" s="101">
        <f t="shared" ref="G42:G45" si="20">sum(I42:K42)</f>
        <v>0</v>
      </c>
      <c r="H42" s="99"/>
      <c r="I42" s="101">
        <f>sum('Financials Monthly'!I42:T42)</f>
        <v>0</v>
      </c>
      <c r="J42" s="101">
        <f>sum('Financials Monthly'!U42:AF42)</f>
        <v>0</v>
      </c>
      <c r="K42" s="101">
        <f>sum('Financials Monthly'!AG42:AR42)</f>
        <v>0</v>
      </c>
    </row>
    <row r="43">
      <c r="A43" s="99"/>
      <c r="B43" s="100"/>
      <c r="C43" s="99" t="s">
        <v>208</v>
      </c>
      <c r="D43" s="99"/>
      <c r="E43" s="99"/>
      <c r="F43" s="99"/>
      <c r="G43" s="101">
        <f t="shared" si="20"/>
        <v>0</v>
      </c>
      <c r="H43" s="99"/>
      <c r="I43" s="101">
        <f>sum('Financials Monthly'!I43:T43)</f>
        <v>0</v>
      </c>
      <c r="J43" s="101">
        <f>sum('Financials Monthly'!U43:AF43)</f>
        <v>0</v>
      </c>
      <c r="K43" s="101">
        <f>sum('Financials Monthly'!AG43:AR43)</f>
        <v>0</v>
      </c>
    </row>
    <row r="44">
      <c r="B44" s="13"/>
      <c r="C44" s="13" t="s">
        <v>151</v>
      </c>
      <c r="G44" s="34">
        <f t="shared" si="20"/>
        <v>-1650</v>
      </c>
      <c r="I44" s="34">
        <f>sum('Financials Monthly'!I44:T44)</f>
        <v>-1650</v>
      </c>
      <c r="J44" s="34">
        <f>sum('Financials Monthly'!U44:AF44)</f>
        <v>0</v>
      </c>
      <c r="K44" s="34">
        <f>sum('Financials Monthly'!AG44:AR44)</f>
        <v>0</v>
      </c>
    </row>
    <row r="45">
      <c r="A45" s="99"/>
      <c r="B45" s="100" t="s">
        <v>202</v>
      </c>
      <c r="C45" s="99"/>
      <c r="D45" s="99"/>
      <c r="E45" s="99"/>
      <c r="F45" s="99"/>
      <c r="G45" s="101">
        <f t="shared" si="20"/>
        <v>0</v>
      </c>
      <c r="H45" s="99"/>
      <c r="I45" s="101">
        <f>sum('Financials Monthly'!I45:T45)</f>
        <v>0</v>
      </c>
      <c r="J45" s="101">
        <f>sum('Financials Monthly'!U45:AF45)</f>
        <v>0</v>
      </c>
      <c r="K45" s="101">
        <f>sum('Financials Monthly'!AG45:AR45)</f>
        <v>0</v>
      </c>
    </row>
    <row r="46" ht="6.75" customHeight="1">
      <c r="A46" s="99"/>
      <c r="B46" s="100"/>
      <c r="C46" s="99"/>
      <c r="D46" s="99"/>
      <c r="E46" s="99"/>
      <c r="F46" s="99"/>
      <c r="G46" s="101"/>
      <c r="H46" s="99"/>
      <c r="I46" s="101"/>
      <c r="J46" s="101"/>
      <c r="K46" s="101"/>
    </row>
    <row r="47">
      <c r="B47" s="11" t="s">
        <v>209</v>
      </c>
      <c r="C47" s="12"/>
      <c r="D47" s="12"/>
      <c r="E47" s="12"/>
      <c r="F47" s="12"/>
      <c r="G47" s="89">
        <f>subtotal(9,G48:G54)</f>
        <v>220000</v>
      </c>
      <c r="H47" s="12"/>
      <c r="I47" s="89">
        <f t="shared" ref="I47:K47" si="21">subtotal(9,I48:I54)</f>
        <v>-80000</v>
      </c>
      <c r="J47" s="89">
        <f t="shared" si="21"/>
        <v>0</v>
      </c>
      <c r="K47" s="89">
        <f t="shared" si="21"/>
        <v>300000</v>
      </c>
    </row>
    <row r="48">
      <c r="B48" s="13" t="str">
        <f>'Input general'!B95</f>
        <v>Foundation</v>
      </c>
      <c r="G48" s="34">
        <f t="shared" ref="G48:G51" si="22">sum(I48:K48)</f>
        <v>-210000</v>
      </c>
      <c r="I48" s="34">
        <f>sum('Financials Monthly'!I48:T48)</f>
        <v>-210000</v>
      </c>
      <c r="J48" s="34">
        <f>sum('Financials Monthly'!U48:AF48)</f>
        <v>0</v>
      </c>
      <c r="K48" s="34">
        <f>sum('Financials Monthly'!AG48:AR48)</f>
        <v>0</v>
      </c>
    </row>
    <row r="49">
      <c r="B49" s="13" t="str">
        <f>'Input general'!B100</f>
        <v>Hardware</v>
      </c>
      <c r="G49" s="34">
        <f t="shared" si="22"/>
        <v>0</v>
      </c>
      <c r="I49" s="34">
        <f>sum('Financials Monthly'!I49:T49)</f>
        <v>0</v>
      </c>
      <c r="J49" s="34">
        <f>sum('Financials Monthly'!U49:AF49)</f>
        <v>0</v>
      </c>
      <c r="K49" s="34">
        <f>sum('Financials Monthly'!AG49:AR49)</f>
        <v>0</v>
      </c>
    </row>
    <row r="50">
      <c r="B50" s="13" t="s">
        <v>110</v>
      </c>
      <c r="G50" s="34">
        <f t="shared" si="22"/>
        <v>-20000</v>
      </c>
      <c r="I50" s="34">
        <f>sum('Financials Monthly'!I50:T50)</f>
        <v>-20000</v>
      </c>
      <c r="J50" s="34">
        <f>sum('Financials Monthly'!U50:AF50)</f>
        <v>0</v>
      </c>
      <c r="K50" s="34">
        <f>sum('Financials Monthly'!AG50:AR50)</f>
        <v>0</v>
      </c>
    </row>
    <row r="51">
      <c r="B51" s="13" t="s">
        <v>210</v>
      </c>
      <c r="G51" s="34">
        <f t="shared" si="22"/>
        <v>0</v>
      </c>
      <c r="I51" s="34">
        <f>sum('Financials Monthly'!I51:T51)</f>
        <v>0</v>
      </c>
      <c r="J51" s="34">
        <f>sum('Financials Monthly'!U51:AF51)</f>
        <v>0</v>
      </c>
      <c r="K51" s="34">
        <f>sum('Financials Monthly'!AG51:AR51)</f>
        <v>0</v>
      </c>
    </row>
    <row r="52" ht="6.75" customHeight="1">
      <c r="G52" s="34"/>
      <c r="I52" s="34"/>
      <c r="J52" s="34"/>
      <c r="K52" s="34"/>
    </row>
    <row r="53">
      <c r="B53" s="11" t="s">
        <v>45</v>
      </c>
      <c r="C53" s="12"/>
      <c r="D53" s="12"/>
      <c r="E53" s="12"/>
      <c r="F53" s="12"/>
      <c r="G53" s="89">
        <f>subtotal(9,G54:G59)</f>
        <v>590000</v>
      </c>
      <c r="H53" s="12"/>
      <c r="I53" s="89">
        <f t="shared" ref="I53:K53" si="23">subtotal(9,I54:I59)</f>
        <v>300000</v>
      </c>
      <c r="J53" s="89">
        <f t="shared" si="23"/>
        <v>0</v>
      </c>
      <c r="K53" s="89">
        <f t="shared" si="23"/>
        <v>290000</v>
      </c>
    </row>
    <row r="54">
      <c r="B54" s="13" t="s">
        <v>97</v>
      </c>
      <c r="G54" s="34">
        <f>sum(I54:K54)</f>
        <v>450000</v>
      </c>
      <c r="I54" s="34">
        <f>sum('Financials Monthly'!I54:T54)</f>
        <v>150000</v>
      </c>
      <c r="J54" s="34">
        <f>sum('Financials Monthly'!U54:AF54)</f>
        <v>0</v>
      </c>
      <c r="K54" s="34">
        <f>sum('Financials Monthly'!AG54:AR54)</f>
        <v>300000</v>
      </c>
    </row>
    <row r="55">
      <c r="B55" s="13" t="s">
        <v>98</v>
      </c>
      <c r="G55" s="34">
        <f>subtotal(9,G56:G57)</f>
        <v>140000</v>
      </c>
      <c r="I55" s="34">
        <f t="shared" ref="I55:K55" si="24">subtotal(9,I56:I57)</f>
        <v>150000</v>
      </c>
      <c r="J55" s="34">
        <f t="shared" si="24"/>
        <v>0</v>
      </c>
      <c r="K55" s="34">
        <f t="shared" si="24"/>
        <v>-10000</v>
      </c>
    </row>
    <row r="56">
      <c r="C56" s="13" t="s">
        <v>99</v>
      </c>
      <c r="G56" s="34">
        <f t="shared" ref="G56:G57" si="25">sum(I56:K56)</f>
        <v>150000</v>
      </c>
      <c r="I56" s="34">
        <f>sum('Financials Monthly'!I56:T56)</f>
        <v>150000</v>
      </c>
      <c r="J56" s="34">
        <f>sum('Financials Monthly'!U56:AF56)</f>
        <v>0</v>
      </c>
      <c r="K56" s="34">
        <f>sum('Financials Monthly'!AG56:AR56)</f>
        <v>0</v>
      </c>
    </row>
    <row r="57">
      <c r="C57" s="13" t="s">
        <v>211</v>
      </c>
      <c r="G57" s="34">
        <f t="shared" si="25"/>
        <v>-10000</v>
      </c>
      <c r="I57" s="34">
        <f>sum('Financials Monthly'!I57:T57)</f>
        <v>0</v>
      </c>
      <c r="J57" s="34">
        <f>sum('Financials Monthly'!U57:AF57)</f>
        <v>0</v>
      </c>
      <c r="K57" s="34">
        <f>sum('Financials Monthly'!AG57:AR57)</f>
        <v>-10000</v>
      </c>
    </row>
    <row r="58">
      <c r="B58" s="13" t="s">
        <v>102</v>
      </c>
      <c r="G58" s="34">
        <f>subtotal(9,G59:G60)</f>
        <v>0</v>
      </c>
      <c r="I58" s="34">
        <f t="shared" ref="I58:K58" si="26">subtotal(9,I59:I60)</f>
        <v>0</v>
      </c>
      <c r="J58" s="34">
        <f t="shared" si="26"/>
        <v>0</v>
      </c>
      <c r="K58" s="34">
        <f t="shared" si="26"/>
        <v>0</v>
      </c>
    </row>
    <row r="59">
      <c r="C59" s="13" t="s">
        <v>99</v>
      </c>
      <c r="G59" s="34">
        <f t="shared" ref="G59:G61" si="27">sum(I59:K59)</f>
        <v>0</v>
      </c>
      <c r="I59" s="34">
        <f>sum('Financials Monthly'!I59:T59)</f>
        <v>0</v>
      </c>
      <c r="J59" s="34">
        <f>sum('Financials Monthly'!U59:AF59)</f>
        <v>0</v>
      </c>
      <c r="K59" s="34">
        <f>sum('Financials Monthly'!AG59:AR59)</f>
        <v>0</v>
      </c>
    </row>
    <row r="60">
      <c r="C60" s="13" t="s">
        <v>211</v>
      </c>
      <c r="G60" s="34">
        <f t="shared" si="27"/>
        <v>0</v>
      </c>
      <c r="I60" s="34">
        <f>sum('Financials Monthly'!I60:T60)</f>
        <v>0</v>
      </c>
      <c r="J60" s="34">
        <f>sum('Financials Monthly'!U60:AF60)</f>
        <v>0</v>
      </c>
      <c r="K60" s="34">
        <f>sum('Financials Monthly'!AG60:AR60)</f>
        <v>0</v>
      </c>
    </row>
    <row r="61">
      <c r="B61" s="13" t="s">
        <v>103</v>
      </c>
      <c r="G61" s="34">
        <f t="shared" si="27"/>
        <v>0</v>
      </c>
      <c r="I61" s="34">
        <f>sum('Financials Monthly'!I61:T61)</f>
        <v>0</v>
      </c>
      <c r="J61" s="34">
        <f>sum('Financials Monthly'!U61:AF61)</f>
        <v>0</v>
      </c>
      <c r="K61" s="34">
        <f>sum('Financials Monthly'!AG61:AR61)</f>
        <v>0</v>
      </c>
    </row>
    <row r="62">
      <c r="B62" s="13" t="s">
        <v>200</v>
      </c>
      <c r="G62" s="34">
        <f>subtotal(9,G63:G64)</f>
        <v>-10000</v>
      </c>
      <c r="I62" s="34">
        <f t="shared" ref="I62:K62" si="28">subtotal(9,I63:I64)</f>
        <v>0</v>
      </c>
      <c r="J62" s="34">
        <f t="shared" si="28"/>
        <v>0</v>
      </c>
      <c r="K62" s="34">
        <f t="shared" si="28"/>
        <v>-10000</v>
      </c>
    </row>
    <row r="63">
      <c r="C63" s="13" t="s">
        <v>98</v>
      </c>
      <c r="G63" s="34">
        <f t="shared" ref="G63:G64" si="29">sum(I63:K63)</f>
        <v>-10000</v>
      </c>
      <c r="I63" s="34">
        <f>sum('Financials Monthly'!I63:T63)</f>
        <v>0</v>
      </c>
      <c r="J63" s="34">
        <f>sum('Financials Monthly'!U63:AF63)</f>
        <v>0</v>
      </c>
      <c r="K63" s="34">
        <f>sum('Financials Monthly'!AG63:AR63)</f>
        <v>-10000</v>
      </c>
    </row>
    <row r="64">
      <c r="C64" s="13" t="s">
        <v>212</v>
      </c>
      <c r="G64" s="34">
        <f t="shared" si="29"/>
        <v>0</v>
      </c>
      <c r="I64" s="34">
        <f>sum('Financials Monthly'!I64:T64)</f>
        <v>0</v>
      </c>
      <c r="J64" s="34">
        <f>sum('Financials Monthly'!U64:AF64)</f>
        <v>0</v>
      </c>
      <c r="K64" s="34">
        <f>sum('Financials Monthly'!AG64:AR64)</f>
        <v>0</v>
      </c>
    </row>
    <row r="65">
      <c r="B65" s="93" t="s">
        <v>213</v>
      </c>
      <c r="C65" s="94"/>
      <c r="D65" s="94"/>
      <c r="E65" s="94"/>
      <c r="F65" s="94"/>
      <c r="G65" s="95">
        <f>subtotal(9,G39:G64)</f>
        <v>1100297.5</v>
      </c>
      <c r="H65" s="94"/>
      <c r="I65" s="95">
        <f t="shared" ref="I65:K65" si="30">subtotal(9,I39:I64)</f>
        <v>273337.5</v>
      </c>
      <c r="J65" s="95">
        <f t="shared" si="30"/>
        <v>270400</v>
      </c>
      <c r="K65" s="95">
        <f t="shared" si="30"/>
        <v>556560</v>
      </c>
    </row>
    <row r="66">
      <c r="G66" s="34"/>
      <c r="I66" s="34"/>
      <c r="J66" s="34"/>
      <c r="K66" s="34"/>
    </row>
    <row r="67">
      <c r="B67" s="88" t="s">
        <v>34</v>
      </c>
      <c r="C67" s="25"/>
      <c r="D67" s="25"/>
      <c r="E67" s="25"/>
      <c r="F67" s="25"/>
      <c r="G67" s="96" t="str">
        <f>Setup!G97</f>
        <v/>
      </c>
      <c r="H67" s="25"/>
      <c r="I67" s="96" t="str">
        <f>Setup!I97</f>
        <v/>
      </c>
      <c r="J67" s="96" t="str">
        <f>Setup!J97</f>
        <v/>
      </c>
      <c r="K67" s="96" t="str">
        <f>Setup!K97</f>
        <v/>
      </c>
    </row>
    <row r="68" ht="6.75" customHeight="1">
      <c r="G68" s="34"/>
      <c r="I68" s="34"/>
      <c r="J68" s="34"/>
      <c r="K68" s="34"/>
    </row>
    <row r="69">
      <c r="B69" s="10" t="s">
        <v>67</v>
      </c>
      <c r="G69" s="34">
        <f>I69</f>
        <v>100000</v>
      </c>
      <c r="I69" s="34">
        <f>'Input general'!I17</f>
        <v>100000</v>
      </c>
      <c r="J69" s="34">
        <f t="shared" ref="J69:K69" si="31">I71</f>
        <v>373337.5</v>
      </c>
      <c r="K69" s="34">
        <f t="shared" si="31"/>
        <v>643737.5</v>
      </c>
    </row>
    <row r="70">
      <c r="B70" s="13" t="s">
        <v>214</v>
      </c>
      <c r="G70" s="34">
        <f>G65</f>
        <v>1100297.5</v>
      </c>
      <c r="I70" s="34">
        <f t="shared" ref="I70:K70" si="32">I65</f>
        <v>273337.5</v>
      </c>
      <c r="J70" s="34">
        <f t="shared" si="32"/>
        <v>270400</v>
      </c>
      <c r="K70" s="34">
        <f t="shared" si="32"/>
        <v>556560</v>
      </c>
    </row>
    <row r="71">
      <c r="B71" s="93" t="s">
        <v>215</v>
      </c>
      <c r="C71" s="94"/>
      <c r="D71" s="94"/>
      <c r="E71" s="94"/>
      <c r="F71" s="94"/>
      <c r="G71" s="95">
        <f>G69+G70</f>
        <v>1200297.5</v>
      </c>
      <c r="H71" s="94"/>
      <c r="I71" s="95">
        <f t="shared" ref="I71:K71" si="33">I69+I70</f>
        <v>373337.5</v>
      </c>
      <c r="J71" s="95">
        <f t="shared" si="33"/>
        <v>643737.5</v>
      </c>
      <c r="K71" s="95">
        <f t="shared" si="33"/>
        <v>1200297.5</v>
      </c>
    </row>
    <row r="72">
      <c r="B72" s="13" t="s">
        <v>219</v>
      </c>
      <c r="G72" s="69" t="b">
        <f>and(I72:K72)</f>
        <v>1</v>
      </c>
      <c r="I72" s="97" t="b">
        <f>I71='Financials Monthly'!T71</f>
        <v>1</v>
      </c>
      <c r="J72" s="97" t="b">
        <f>J71='Financials Monthly'!AF71</f>
        <v>1</v>
      </c>
      <c r="K72" s="97" t="b">
        <f>K71='Financials Monthly'!AR71</f>
        <v>1</v>
      </c>
    </row>
    <row r="73">
      <c r="I73" s="97"/>
      <c r="J73" s="97"/>
      <c r="K73" s="97"/>
    </row>
    <row r="74">
      <c r="I74" s="97"/>
      <c r="J74" s="97"/>
      <c r="K74" s="97"/>
    </row>
    <row r="75">
      <c r="I75" s="97"/>
      <c r="J75" s="97"/>
      <c r="K75" s="97"/>
    </row>
    <row r="76">
      <c r="I76" s="97"/>
      <c r="J76" s="97"/>
      <c r="K76" s="97"/>
    </row>
    <row r="77">
      <c r="I77" s="97"/>
      <c r="J77" s="97"/>
      <c r="K77" s="97"/>
    </row>
    <row r="78">
      <c r="I78" s="97"/>
      <c r="J78" s="97"/>
      <c r="K78" s="97"/>
    </row>
    <row r="79">
      <c r="I79" s="97"/>
      <c r="J79" s="97"/>
      <c r="K79" s="97"/>
    </row>
    <row r="80">
      <c r="I80" s="97"/>
      <c r="J80" s="97"/>
      <c r="K80" s="97"/>
    </row>
    <row r="81">
      <c r="I81" s="97"/>
      <c r="J81" s="97"/>
      <c r="K81" s="97"/>
    </row>
    <row r="82">
      <c r="I82" s="97"/>
      <c r="J82" s="97"/>
      <c r="K82" s="97"/>
    </row>
    <row r="83">
      <c r="I83" s="97"/>
      <c r="J83" s="97"/>
      <c r="K83" s="97"/>
    </row>
    <row r="84">
      <c r="I84" s="97"/>
      <c r="J84" s="97"/>
      <c r="K84" s="97"/>
    </row>
    <row r="85">
      <c r="I85" s="97"/>
      <c r="J85" s="97"/>
      <c r="K85" s="97"/>
    </row>
    <row r="86">
      <c r="I86" s="97"/>
      <c r="J86" s="97"/>
      <c r="K86" s="97"/>
    </row>
    <row r="87">
      <c r="I87" s="97"/>
      <c r="J87" s="97"/>
      <c r="K87" s="97"/>
    </row>
    <row r="88">
      <c r="I88" s="97"/>
      <c r="J88" s="97"/>
      <c r="K88" s="97"/>
    </row>
    <row r="89">
      <c r="I89" s="97"/>
      <c r="J89" s="97"/>
      <c r="K89" s="97"/>
    </row>
    <row r="90">
      <c r="I90" s="97"/>
      <c r="J90" s="97"/>
      <c r="K90" s="97"/>
    </row>
    <row r="91">
      <c r="I91" s="97"/>
      <c r="J91" s="97"/>
      <c r="K91" s="97"/>
    </row>
    <row r="92">
      <c r="I92" s="97"/>
      <c r="J92" s="97"/>
      <c r="K92" s="97"/>
    </row>
    <row r="93">
      <c r="I93" s="97"/>
      <c r="J93" s="97"/>
      <c r="K93" s="97"/>
    </row>
    <row r="94">
      <c r="I94" s="97"/>
      <c r="J94" s="97"/>
      <c r="K94" s="97"/>
    </row>
    <row r="95">
      <c r="I95" s="97"/>
      <c r="J95" s="97"/>
      <c r="K95" s="97"/>
    </row>
    <row r="96">
      <c r="I96" s="97"/>
      <c r="J96" s="97"/>
      <c r="K96" s="97"/>
    </row>
    <row r="97">
      <c r="I97" s="97"/>
      <c r="J97" s="97"/>
      <c r="K97" s="97"/>
    </row>
    <row r="98">
      <c r="I98" s="97"/>
      <c r="J98" s="97"/>
      <c r="K98" s="97"/>
    </row>
    <row r="99">
      <c r="I99" s="97"/>
      <c r="J99" s="97"/>
      <c r="K99" s="97"/>
    </row>
    <row r="100">
      <c r="I100" s="97"/>
      <c r="J100" s="97"/>
      <c r="K100" s="97"/>
    </row>
    <row r="101">
      <c r="I101" s="97"/>
      <c r="J101" s="97"/>
      <c r="K101" s="97"/>
    </row>
    <row r="102">
      <c r="I102" s="97"/>
      <c r="J102" s="97"/>
      <c r="K102" s="97"/>
    </row>
    <row r="103">
      <c r="I103" s="97"/>
      <c r="J103" s="97"/>
      <c r="K103" s="97"/>
    </row>
    <row r="104">
      <c r="I104" s="97"/>
      <c r="J104" s="97"/>
      <c r="K104" s="97"/>
    </row>
    <row r="105">
      <c r="I105" s="97"/>
      <c r="J105" s="97"/>
      <c r="K105" s="97"/>
    </row>
    <row r="106">
      <c r="I106" s="97"/>
      <c r="J106" s="97"/>
      <c r="K106" s="97"/>
    </row>
    <row r="107">
      <c r="I107" s="97"/>
      <c r="J107" s="97"/>
      <c r="K107" s="97"/>
    </row>
    <row r="108">
      <c r="I108" s="97"/>
      <c r="J108" s="97"/>
      <c r="K108" s="97"/>
    </row>
    <row r="109">
      <c r="I109" s="97"/>
      <c r="J109" s="97"/>
      <c r="K109" s="97"/>
    </row>
    <row r="110">
      <c r="I110" s="97"/>
      <c r="J110" s="97"/>
      <c r="K110" s="97"/>
    </row>
    <row r="111">
      <c r="I111" s="97"/>
      <c r="J111" s="97"/>
      <c r="K111" s="97"/>
    </row>
    <row r="112">
      <c r="I112" s="97"/>
      <c r="J112" s="97"/>
      <c r="K112" s="97"/>
    </row>
    <row r="113">
      <c r="I113" s="97"/>
      <c r="J113" s="97"/>
      <c r="K113" s="97"/>
    </row>
    <row r="114">
      <c r="I114" s="97"/>
      <c r="J114" s="97"/>
      <c r="K114" s="97"/>
    </row>
    <row r="115">
      <c r="I115" s="97"/>
      <c r="J115" s="97"/>
      <c r="K115" s="97"/>
    </row>
    <row r="116">
      <c r="I116" s="97"/>
      <c r="J116" s="97"/>
      <c r="K116" s="97"/>
    </row>
    <row r="117">
      <c r="I117" s="97"/>
      <c r="J117" s="97"/>
      <c r="K117" s="97"/>
    </row>
    <row r="118">
      <c r="I118" s="97"/>
      <c r="J118" s="97"/>
      <c r="K118" s="97"/>
    </row>
    <row r="119">
      <c r="I119" s="97"/>
      <c r="J119" s="97"/>
      <c r="K119" s="97"/>
    </row>
    <row r="120">
      <c r="I120" s="97"/>
      <c r="J120" s="97"/>
      <c r="K120" s="97"/>
    </row>
    <row r="121">
      <c r="I121" s="97"/>
      <c r="J121" s="97"/>
      <c r="K121" s="97"/>
    </row>
    <row r="122">
      <c r="I122" s="97"/>
      <c r="J122" s="97"/>
      <c r="K122" s="97"/>
    </row>
    <row r="123">
      <c r="I123" s="97"/>
      <c r="J123" s="97"/>
      <c r="K123" s="97"/>
    </row>
    <row r="124">
      <c r="I124" s="97"/>
      <c r="J124" s="97"/>
      <c r="K124" s="97"/>
    </row>
    <row r="125">
      <c r="I125" s="97"/>
      <c r="J125" s="97"/>
      <c r="K125" s="97"/>
    </row>
    <row r="126">
      <c r="I126" s="97"/>
      <c r="J126" s="97"/>
      <c r="K126" s="97"/>
    </row>
    <row r="127">
      <c r="I127" s="97"/>
      <c r="J127" s="97"/>
      <c r="K127" s="97"/>
    </row>
    <row r="128">
      <c r="I128" s="97"/>
      <c r="J128" s="97"/>
      <c r="K128" s="97"/>
    </row>
    <row r="129">
      <c r="I129" s="97"/>
      <c r="J129" s="97"/>
      <c r="K129" s="97"/>
    </row>
    <row r="130">
      <c r="I130" s="97"/>
      <c r="J130" s="97"/>
      <c r="K130" s="97"/>
    </row>
    <row r="131">
      <c r="I131" s="97"/>
      <c r="J131" s="97"/>
      <c r="K131" s="97"/>
    </row>
    <row r="132">
      <c r="I132" s="97"/>
      <c r="J132" s="97"/>
      <c r="K132" s="97"/>
    </row>
    <row r="133">
      <c r="I133" s="97"/>
      <c r="J133" s="97"/>
      <c r="K133" s="97"/>
    </row>
    <row r="134">
      <c r="I134" s="97"/>
      <c r="J134" s="97"/>
      <c r="K134" s="97"/>
    </row>
    <row r="135">
      <c r="I135" s="97"/>
      <c r="J135" s="97"/>
      <c r="K135" s="97"/>
    </row>
    <row r="136">
      <c r="I136" s="97"/>
      <c r="J136" s="97"/>
      <c r="K136" s="97"/>
    </row>
    <row r="137">
      <c r="I137" s="97"/>
      <c r="J137" s="97"/>
      <c r="K137" s="97"/>
    </row>
    <row r="138">
      <c r="I138" s="97"/>
      <c r="J138" s="97"/>
      <c r="K138" s="97"/>
    </row>
    <row r="139">
      <c r="I139" s="97"/>
      <c r="J139" s="97"/>
      <c r="K139" s="97"/>
    </row>
    <row r="140">
      <c r="I140" s="97"/>
      <c r="J140" s="97"/>
      <c r="K140" s="97"/>
    </row>
    <row r="141">
      <c r="I141" s="97"/>
      <c r="J141" s="97"/>
      <c r="K141" s="97"/>
    </row>
    <row r="142">
      <c r="I142" s="97"/>
      <c r="J142" s="97"/>
      <c r="K142" s="97"/>
    </row>
    <row r="143">
      <c r="I143" s="97"/>
      <c r="J143" s="97"/>
      <c r="K143" s="97"/>
    </row>
    <row r="144">
      <c r="I144" s="97"/>
      <c r="J144" s="97"/>
      <c r="K144" s="97"/>
    </row>
    <row r="145">
      <c r="I145" s="97"/>
      <c r="J145" s="97"/>
      <c r="K145" s="97"/>
    </row>
    <row r="146">
      <c r="I146" s="97"/>
      <c r="J146" s="97"/>
      <c r="K146" s="97"/>
    </row>
    <row r="147">
      <c r="I147" s="97"/>
      <c r="J147" s="97"/>
      <c r="K147" s="97"/>
    </row>
    <row r="148">
      <c r="I148" s="97"/>
      <c r="J148" s="97"/>
      <c r="K148" s="97"/>
    </row>
    <row r="149">
      <c r="I149" s="97"/>
      <c r="J149" s="97"/>
      <c r="K149" s="97"/>
    </row>
    <row r="150">
      <c r="I150" s="97"/>
      <c r="J150" s="97"/>
      <c r="K150" s="97"/>
    </row>
    <row r="151">
      <c r="I151" s="97"/>
      <c r="J151" s="97"/>
      <c r="K151" s="97"/>
    </row>
    <row r="152">
      <c r="I152" s="97"/>
      <c r="J152" s="97"/>
      <c r="K152" s="97"/>
    </row>
    <row r="153">
      <c r="I153" s="97"/>
      <c r="J153" s="97"/>
      <c r="K153" s="97"/>
    </row>
    <row r="154">
      <c r="I154" s="97"/>
      <c r="J154" s="97"/>
      <c r="K154" s="97"/>
    </row>
    <row r="155">
      <c r="I155" s="97"/>
      <c r="J155" s="97"/>
      <c r="K155" s="97"/>
    </row>
    <row r="156">
      <c r="I156" s="97"/>
      <c r="J156" s="97"/>
      <c r="K156" s="97"/>
    </row>
    <row r="157">
      <c r="I157" s="97"/>
      <c r="J157" s="97"/>
      <c r="K157" s="97"/>
    </row>
    <row r="158">
      <c r="I158" s="97"/>
      <c r="J158" s="97"/>
      <c r="K158" s="97"/>
    </row>
    <row r="159">
      <c r="I159" s="97"/>
      <c r="J159" s="97"/>
      <c r="K159" s="97"/>
    </row>
    <row r="160">
      <c r="I160" s="97"/>
      <c r="J160" s="97"/>
      <c r="K160" s="97"/>
    </row>
    <row r="161">
      <c r="I161" s="97"/>
      <c r="J161" s="97"/>
      <c r="K161" s="97"/>
    </row>
    <row r="162">
      <c r="I162" s="97"/>
      <c r="J162" s="97"/>
      <c r="K162" s="97"/>
    </row>
    <row r="163">
      <c r="I163" s="97"/>
      <c r="J163" s="97"/>
      <c r="K163" s="97"/>
    </row>
    <row r="164">
      <c r="I164" s="97"/>
      <c r="J164" s="97"/>
      <c r="K164" s="97"/>
    </row>
    <row r="165">
      <c r="I165" s="97"/>
      <c r="J165" s="97"/>
      <c r="K165" s="97"/>
    </row>
    <row r="166">
      <c r="I166" s="97"/>
      <c r="J166" s="97"/>
      <c r="K166" s="97"/>
    </row>
    <row r="167">
      <c r="I167" s="97"/>
      <c r="J167" s="97"/>
      <c r="K167" s="97"/>
    </row>
    <row r="168">
      <c r="I168" s="97"/>
      <c r="J168" s="97"/>
      <c r="K168" s="97"/>
    </row>
    <row r="169">
      <c r="I169" s="97"/>
      <c r="J169" s="97"/>
      <c r="K169" s="97"/>
    </row>
    <row r="170">
      <c r="I170" s="97"/>
      <c r="J170" s="97"/>
      <c r="K170" s="97"/>
    </row>
    <row r="171">
      <c r="I171" s="97"/>
      <c r="J171" s="97"/>
      <c r="K171" s="97"/>
    </row>
    <row r="172">
      <c r="I172" s="97"/>
      <c r="J172" s="97"/>
      <c r="K172" s="97"/>
    </row>
    <row r="173">
      <c r="I173" s="97"/>
      <c r="J173" s="97"/>
      <c r="K173" s="97"/>
    </row>
    <row r="174">
      <c r="I174" s="97"/>
      <c r="J174" s="97"/>
      <c r="K174" s="97"/>
    </row>
    <row r="175">
      <c r="I175" s="97"/>
      <c r="J175" s="97"/>
      <c r="K175" s="97"/>
    </row>
    <row r="176">
      <c r="I176" s="97"/>
      <c r="J176" s="97"/>
      <c r="K176" s="97"/>
    </row>
    <row r="177">
      <c r="I177" s="97"/>
      <c r="J177" s="97"/>
      <c r="K177" s="97"/>
    </row>
    <row r="178">
      <c r="I178" s="97"/>
      <c r="J178" s="97"/>
      <c r="K178" s="97"/>
    </row>
    <row r="179">
      <c r="I179" s="97"/>
      <c r="J179" s="97"/>
      <c r="K179" s="97"/>
    </row>
    <row r="180">
      <c r="I180" s="97"/>
      <c r="J180" s="97"/>
      <c r="K180" s="97"/>
    </row>
    <row r="181">
      <c r="I181" s="97"/>
      <c r="J181" s="97"/>
      <c r="K181" s="97"/>
    </row>
    <row r="182">
      <c r="I182" s="97"/>
      <c r="J182" s="97"/>
      <c r="K182" s="97"/>
    </row>
    <row r="183">
      <c r="I183" s="97"/>
      <c r="J183" s="97"/>
      <c r="K183" s="97"/>
    </row>
    <row r="184">
      <c r="I184" s="97"/>
      <c r="J184" s="97"/>
      <c r="K184" s="97"/>
    </row>
    <row r="185">
      <c r="I185" s="97"/>
      <c r="J185" s="97"/>
      <c r="K185" s="97"/>
    </row>
    <row r="186">
      <c r="I186" s="97"/>
      <c r="J186" s="97"/>
      <c r="K186" s="97"/>
    </row>
    <row r="187">
      <c r="I187" s="97"/>
      <c r="J187" s="97"/>
      <c r="K187" s="97"/>
    </row>
    <row r="188">
      <c r="I188" s="97"/>
      <c r="J188" s="97"/>
      <c r="K188" s="97"/>
    </row>
    <row r="189">
      <c r="I189" s="97"/>
      <c r="J189" s="97"/>
      <c r="K189" s="97"/>
    </row>
    <row r="190">
      <c r="I190" s="97"/>
      <c r="J190" s="97"/>
      <c r="K190" s="97"/>
    </row>
    <row r="191">
      <c r="I191" s="97"/>
      <c r="J191" s="97"/>
      <c r="K191" s="97"/>
    </row>
    <row r="192">
      <c r="I192" s="97"/>
      <c r="J192" s="97"/>
      <c r="K192" s="97"/>
    </row>
    <row r="193">
      <c r="I193" s="97"/>
      <c r="J193" s="97"/>
      <c r="K193" s="97"/>
    </row>
    <row r="194">
      <c r="I194" s="97"/>
      <c r="J194" s="97"/>
      <c r="K194" s="97"/>
    </row>
    <row r="195">
      <c r="I195" s="97"/>
      <c r="J195" s="97"/>
      <c r="K195" s="97"/>
    </row>
    <row r="196">
      <c r="I196" s="97"/>
      <c r="J196" s="97"/>
      <c r="K196" s="97"/>
    </row>
    <row r="197">
      <c r="I197" s="97"/>
      <c r="J197" s="97"/>
      <c r="K197" s="97"/>
    </row>
    <row r="198">
      <c r="I198" s="97"/>
      <c r="J198" s="97"/>
      <c r="K198" s="97"/>
    </row>
    <row r="199">
      <c r="I199" s="97"/>
      <c r="J199" s="97"/>
      <c r="K199" s="97"/>
    </row>
    <row r="200">
      <c r="I200" s="97"/>
      <c r="J200" s="97"/>
      <c r="K200" s="97"/>
    </row>
    <row r="201">
      <c r="I201" s="97"/>
      <c r="J201" s="97"/>
      <c r="K201" s="97"/>
    </row>
    <row r="202">
      <c r="I202" s="97"/>
      <c r="J202" s="97"/>
      <c r="K202" s="97"/>
    </row>
    <row r="203">
      <c r="I203" s="97"/>
      <c r="J203" s="97"/>
      <c r="K203" s="97"/>
    </row>
    <row r="204">
      <c r="I204" s="97"/>
      <c r="J204" s="97"/>
      <c r="K204" s="97"/>
    </row>
    <row r="205">
      <c r="I205" s="97"/>
      <c r="J205" s="97"/>
      <c r="K205" s="97"/>
    </row>
    <row r="206">
      <c r="I206" s="97"/>
      <c r="J206" s="97"/>
      <c r="K206" s="97"/>
    </row>
    <row r="207">
      <c r="I207" s="97"/>
      <c r="J207" s="97"/>
      <c r="K207" s="97"/>
    </row>
    <row r="208">
      <c r="I208" s="97"/>
      <c r="J208" s="97"/>
      <c r="K208" s="97"/>
    </row>
    <row r="209">
      <c r="I209" s="97"/>
      <c r="J209" s="97"/>
      <c r="K209" s="97"/>
    </row>
    <row r="210">
      <c r="I210" s="97"/>
      <c r="J210" s="97"/>
      <c r="K210" s="97"/>
    </row>
    <row r="211">
      <c r="I211" s="97"/>
      <c r="J211" s="97"/>
      <c r="K211" s="97"/>
    </row>
    <row r="212">
      <c r="I212" s="97"/>
      <c r="J212" s="97"/>
      <c r="K212" s="97"/>
    </row>
    <row r="213">
      <c r="I213" s="97"/>
      <c r="J213" s="97"/>
      <c r="K213" s="97"/>
    </row>
    <row r="214">
      <c r="I214" s="97"/>
      <c r="J214" s="97"/>
      <c r="K214" s="97"/>
    </row>
    <row r="215">
      <c r="I215" s="97"/>
      <c r="J215" s="97"/>
      <c r="K215" s="97"/>
    </row>
    <row r="216">
      <c r="I216" s="97"/>
      <c r="J216" s="97"/>
      <c r="K216" s="97"/>
    </row>
    <row r="217">
      <c r="I217" s="97"/>
      <c r="J217" s="97"/>
      <c r="K217" s="97"/>
    </row>
    <row r="218">
      <c r="I218" s="97"/>
      <c r="J218" s="97"/>
      <c r="K218" s="97"/>
    </row>
    <row r="219">
      <c r="I219" s="97"/>
      <c r="J219" s="97"/>
      <c r="K219" s="97"/>
    </row>
    <row r="220">
      <c r="I220" s="97"/>
      <c r="J220" s="97"/>
      <c r="K220" s="97"/>
    </row>
    <row r="221">
      <c r="I221" s="97"/>
      <c r="J221" s="97"/>
      <c r="K221" s="97"/>
    </row>
    <row r="222">
      <c r="I222" s="97"/>
      <c r="J222" s="97"/>
      <c r="K222" s="97"/>
    </row>
    <row r="223">
      <c r="I223" s="97"/>
      <c r="J223" s="97"/>
      <c r="K223" s="97"/>
    </row>
    <row r="224">
      <c r="I224" s="97"/>
      <c r="J224" s="97"/>
      <c r="K224" s="97"/>
    </row>
    <row r="225">
      <c r="I225" s="97"/>
      <c r="J225" s="97"/>
      <c r="K225" s="97"/>
    </row>
    <row r="226">
      <c r="I226" s="97"/>
      <c r="J226" s="97"/>
      <c r="K226" s="97"/>
    </row>
    <row r="227">
      <c r="I227" s="97"/>
      <c r="J227" s="97"/>
      <c r="K227" s="97"/>
    </row>
    <row r="228">
      <c r="I228" s="97"/>
      <c r="J228" s="97"/>
      <c r="K228" s="97"/>
    </row>
    <row r="229">
      <c r="I229" s="97"/>
      <c r="J229" s="97"/>
      <c r="K229" s="97"/>
    </row>
    <row r="230">
      <c r="I230" s="97"/>
      <c r="J230" s="97"/>
      <c r="K230" s="97"/>
    </row>
    <row r="231">
      <c r="I231" s="97"/>
      <c r="J231" s="97"/>
      <c r="K231" s="97"/>
    </row>
    <row r="232">
      <c r="I232" s="97"/>
      <c r="J232" s="97"/>
      <c r="K232" s="97"/>
    </row>
    <row r="233">
      <c r="I233" s="97"/>
      <c r="J233" s="97"/>
      <c r="K233" s="97"/>
    </row>
    <row r="234">
      <c r="I234" s="97"/>
      <c r="J234" s="97"/>
      <c r="K234" s="97"/>
    </row>
    <row r="235">
      <c r="I235" s="97"/>
      <c r="J235" s="97"/>
      <c r="K235" s="97"/>
    </row>
    <row r="236">
      <c r="I236" s="97"/>
      <c r="J236" s="97"/>
      <c r="K236" s="97"/>
    </row>
    <row r="237">
      <c r="I237" s="97"/>
      <c r="J237" s="97"/>
      <c r="K237" s="97"/>
    </row>
    <row r="238">
      <c r="I238" s="97"/>
      <c r="J238" s="97"/>
      <c r="K238" s="97"/>
    </row>
    <row r="239">
      <c r="I239" s="97"/>
      <c r="J239" s="97"/>
      <c r="K239" s="97"/>
    </row>
    <row r="240">
      <c r="I240" s="97"/>
      <c r="J240" s="97"/>
      <c r="K240" s="97"/>
    </row>
    <row r="241">
      <c r="I241" s="97"/>
      <c r="J241" s="97"/>
      <c r="K241" s="97"/>
    </row>
    <row r="242">
      <c r="I242" s="97"/>
      <c r="J242" s="97"/>
      <c r="K242" s="97"/>
    </row>
    <row r="243">
      <c r="I243" s="97"/>
      <c r="J243" s="97"/>
      <c r="K243" s="97"/>
    </row>
    <row r="244">
      <c r="I244" s="97"/>
      <c r="J244" s="97"/>
      <c r="K244" s="97"/>
    </row>
    <row r="245">
      <c r="I245" s="97"/>
      <c r="J245" s="97"/>
      <c r="K245" s="97"/>
    </row>
    <row r="246">
      <c r="I246" s="97"/>
      <c r="J246" s="97"/>
      <c r="K246" s="97"/>
    </row>
    <row r="247">
      <c r="I247" s="97"/>
      <c r="J247" s="97"/>
      <c r="K247" s="97"/>
    </row>
    <row r="248">
      <c r="I248" s="97"/>
      <c r="J248" s="97"/>
      <c r="K248" s="97"/>
    </row>
    <row r="249">
      <c r="I249" s="97"/>
      <c r="J249" s="97"/>
      <c r="K249" s="97"/>
    </row>
    <row r="250">
      <c r="I250" s="97"/>
      <c r="J250" s="97"/>
      <c r="K250" s="97"/>
    </row>
    <row r="251">
      <c r="I251" s="97"/>
      <c r="J251" s="97"/>
      <c r="K251" s="97"/>
    </row>
    <row r="252">
      <c r="I252" s="97"/>
      <c r="J252" s="97"/>
      <c r="K252" s="97"/>
    </row>
    <row r="253">
      <c r="I253" s="97"/>
      <c r="J253" s="97"/>
      <c r="K253" s="97"/>
    </row>
    <row r="254">
      <c r="I254" s="97"/>
      <c r="J254" s="97"/>
      <c r="K254" s="97"/>
    </row>
    <row r="255">
      <c r="I255" s="97"/>
      <c r="J255" s="97"/>
      <c r="K255" s="97"/>
    </row>
    <row r="256">
      <c r="I256" s="97"/>
      <c r="J256" s="97"/>
      <c r="K256" s="97"/>
    </row>
    <row r="257">
      <c r="I257" s="97"/>
      <c r="J257" s="97"/>
      <c r="K257" s="97"/>
    </row>
    <row r="258">
      <c r="I258" s="97"/>
      <c r="J258" s="97"/>
      <c r="K258" s="97"/>
    </row>
    <row r="259">
      <c r="I259" s="97"/>
      <c r="J259" s="97"/>
      <c r="K259" s="97"/>
    </row>
    <row r="260">
      <c r="I260" s="97"/>
      <c r="J260" s="97"/>
      <c r="K260" s="97"/>
    </row>
    <row r="261">
      <c r="I261" s="97"/>
      <c r="J261" s="97"/>
      <c r="K261" s="97"/>
    </row>
    <row r="262">
      <c r="I262" s="97"/>
      <c r="J262" s="97"/>
      <c r="K262" s="97"/>
    </row>
    <row r="263">
      <c r="I263" s="97"/>
      <c r="J263" s="97"/>
      <c r="K263" s="97"/>
    </row>
    <row r="264">
      <c r="I264" s="97"/>
      <c r="J264" s="97"/>
      <c r="K264" s="97"/>
    </row>
    <row r="265">
      <c r="I265" s="97"/>
      <c r="J265" s="97"/>
      <c r="K265" s="97"/>
    </row>
    <row r="266">
      <c r="I266" s="97"/>
      <c r="J266" s="97"/>
      <c r="K266" s="97"/>
    </row>
    <row r="267">
      <c r="I267" s="97"/>
      <c r="J267" s="97"/>
      <c r="K267" s="97"/>
    </row>
    <row r="268">
      <c r="I268" s="97"/>
      <c r="J268" s="97"/>
      <c r="K268" s="97"/>
    </row>
    <row r="269">
      <c r="I269" s="97"/>
      <c r="J269" s="97"/>
      <c r="K269" s="97"/>
    </row>
    <row r="270">
      <c r="I270" s="97"/>
      <c r="J270" s="97"/>
      <c r="K270" s="97"/>
    </row>
    <row r="271">
      <c r="I271" s="97"/>
      <c r="J271" s="97"/>
      <c r="K271" s="97"/>
    </row>
    <row r="272">
      <c r="I272" s="97"/>
      <c r="J272" s="97"/>
      <c r="K272" s="97"/>
    </row>
    <row r="273">
      <c r="I273" s="97"/>
      <c r="J273" s="97"/>
      <c r="K273" s="97"/>
    </row>
    <row r="274">
      <c r="I274" s="97"/>
      <c r="J274" s="97"/>
      <c r="K274" s="97"/>
    </row>
    <row r="275">
      <c r="I275" s="97"/>
      <c r="J275" s="97"/>
      <c r="K275" s="97"/>
    </row>
    <row r="276">
      <c r="I276" s="97"/>
      <c r="J276" s="97"/>
      <c r="K276" s="97"/>
    </row>
    <row r="277">
      <c r="I277" s="97"/>
      <c r="J277" s="97"/>
      <c r="K277" s="97"/>
    </row>
    <row r="278">
      <c r="I278" s="97"/>
      <c r="J278" s="97"/>
      <c r="K278" s="97"/>
    </row>
    <row r="279">
      <c r="I279" s="97"/>
      <c r="J279" s="97"/>
      <c r="K279" s="97"/>
    </row>
    <row r="280">
      <c r="I280" s="97"/>
      <c r="J280" s="97"/>
      <c r="K280" s="97"/>
    </row>
    <row r="281">
      <c r="I281" s="97"/>
      <c r="J281" s="97"/>
      <c r="K281" s="97"/>
    </row>
    <row r="282">
      <c r="I282" s="97"/>
      <c r="J282" s="97"/>
      <c r="K282" s="97"/>
    </row>
    <row r="283">
      <c r="I283" s="97"/>
      <c r="J283" s="97"/>
      <c r="K283" s="97"/>
    </row>
    <row r="284">
      <c r="I284" s="97"/>
      <c r="J284" s="97"/>
      <c r="K284" s="97"/>
    </row>
    <row r="285">
      <c r="I285" s="97"/>
      <c r="J285" s="97"/>
      <c r="K285" s="97"/>
    </row>
    <row r="286">
      <c r="I286" s="97"/>
      <c r="J286" s="97"/>
      <c r="K286" s="97"/>
    </row>
    <row r="287">
      <c r="I287" s="97"/>
      <c r="J287" s="97"/>
      <c r="K287" s="97"/>
    </row>
    <row r="288">
      <c r="I288" s="97"/>
      <c r="J288" s="97"/>
      <c r="K288" s="97"/>
    </row>
    <row r="289">
      <c r="I289" s="97"/>
      <c r="J289" s="97"/>
      <c r="K289" s="97"/>
    </row>
    <row r="290">
      <c r="I290" s="97"/>
      <c r="J290" s="97"/>
      <c r="K290" s="97"/>
    </row>
    <row r="291">
      <c r="I291" s="97"/>
      <c r="J291" s="97"/>
      <c r="K291" s="97"/>
    </row>
    <row r="292">
      <c r="I292" s="97"/>
      <c r="J292" s="97"/>
      <c r="K292" s="97"/>
    </row>
    <row r="293">
      <c r="I293" s="97"/>
      <c r="J293" s="97"/>
      <c r="K293" s="97"/>
    </row>
    <row r="294">
      <c r="I294" s="97"/>
      <c r="J294" s="97"/>
      <c r="K294" s="97"/>
    </row>
    <row r="295">
      <c r="I295" s="97"/>
      <c r="J295" s="97"/>
      <c r="K295" s="97"/>
    </row>
    <row r="296">
      <c r="I296" s="97"/>
      <c r="J296" s="97"/>
      <c r="K296" s="97"/>
    </row>
    <row r="297">
      <c r="I297" s="97"/>
      <c r="J297" s="97"/>
      <c r="K297" s="97"/>
    </row>
    <row r="298">
      <c r="I298" s="97"/>
      <c r="J298" s="97"/>
      <c r="K298" s="97"/>
    </row>
    <row r="299">
      <c r="I299" s="97"/>
      <c r="J299" s="97"/>
      <c r="K299" s="97"/>
    </row>
    <row r="300">
      <c r="I300" s="97"/>
      <c r="J300" s="97"/>
      <c r="K300" s="97"/>
    </row>
    <row r="301">
      <c r="I301" s="97"/>
      <c r="J301" s="97"/>
      <c r="K301" s="97"/>
    </row>
    <row r="302">
      <c r="I302" s="97"/>
      <c r="J302" s="97"/>
      <c r="K302" s="97"/>
    </row>
    <row r="303">
      <c r="I303" s="97"/>
      <c r="J303" s="97"/>
      <c r="K303" s="97"/>
    </row>
    <row r="304">
      <c r="I304" s="97"/>
      <c r="J304" s="97"/>
      <c r="K304" s="97"/>
    </row>
    <row r="305">
      <c r="I305" s="97"/>
      <c r="J305" s="97"/>
      <c r="K305" s="97"/>
    </row>
    <row r="306">
      <c r="I306" s="97"/>
      <c r="J306" s="97"/>
      <c r="K306" s="97"/>
    </row>
    <row r="307">
      <c r="I307" s="97"/>
      <c r="J307" s="97"/>
      <c r="K307" s="97"/>
    </row>
    <row r="308">
      <c r="I308" s="97"/>
      <c r="J308" s="97"/>
      <c r="K308" s="97"/>
    </row>
    <row r="309">
      <c r="I309" s="97"/>
      <c r="J309" s="97"/>
      <c r="K309" s="97"/>
    </row>
    <row r="310">
      <c r="I310" s="97"/>
      <c r="J310" s="97"/>
      <c r="K310" s="97"/>
    </row>
    <row r="311">
      <c r="I311" s="97"/>
      <c r="J311" s="97"/>
      <c r="K311" s="97"/>
    </row>
    <row r="312">
      <c r="I312" s="97"/>
      <c r="J312" s="97"/>
      <c r="K312" s="97"/>
    </row>
    <row r="313">
      <c r="I313" s="97"/>
      <c r="J313" s="97"/>
      <c r="K313" s="97"/>
    </row>
    <row r="314">
      <c r="I314" s="97"/>
      <c r="J314" s="97"/>
      <c r="K314" s="97"/>
    </row>
    <row r="315">
      <c r="I315" s="97"/>
      <c r="J315" s="97"/>
      <c r="K315" s="97"/>
    </row>
    <row r="316">
      <c r="I316" s="97"/>
      <c r="J316" s="97"/>
      <c r="K316" s="97"/>
    </row>
    <row r="317">
      <c r="I317" s="97"/>
      <c r="J317" s="97"/>
      <c r="K317" s="97"/>
    </row>
    <row r="318">
      <c r="I318" s="97"/>
      <c r="J318" s="97"/>
      <c r="K318" s="97"/>
    </row>
    <row r="319">
      <c r="I319" s="97"/>
      <c r="J319" s="97"/>
      <c r="K319" s="97"/>
    </row>
    <row r="320">
      <c r="I320" s="97"/>
      <c r="J320" s="97"/>
      <c r="K320" s="97"/>
    </row>
    <row r="321">
      <c r="I321" s="97"/>
      <c r="J321" s="97"/>
      <c r="K321" s="97"/>
    </row>
    <row r="322">
      <c r="I322" s="97"/>
      <c r="J322" s="97"/>
      <c r="K322" s="97"/>
    </row>
    <row r="323">
      <c r="I323" s="97"/>
      <c r="J323" s="97"/>
      <c r="K323" s="97"/>
    </row>
    <row r="324">
      <c r="I324" s="97"/>
      <c r="J324" s="97"/>
      <c r="K324" s="97"/>
    </row>
    <row r="325">
      <c r="I325" s="97"/>
      <c r="J325" s="97"/>
      <c r="K325" s="97"/>
    </row>
    <row r="326">
      <c r="I326" s="97"/>
      <c r="J326" s="97"/>
      <c r="K326" s="97"/>
    </row>
    <row r="327">
      <c r="I327" s="97"/>
      <c r="J327" s="97"/>
      <c r="K327" s="97"/>
    </row>
    <row r="328">
      <c r="I328" s="97"/>
      <c r="J328" s="97"/>
      <c r="K328" s="97"/>
    </row>
    <row r="329">
      <c r="I329" s="97"/>
      <c r="J329" s="97"/>
      <c r="K329" s="97"/>
    </row>
    <row r="330">
      <c r="I330" s="97"/>
      <c r="J330" s="97"/>
      <c r="K330" s="97"/>
    </row>
    <row r="331">
      <c r="I331" s="97"/>
      <c r="J331" s="97"/>
      <c r="K331" s="97"/>
    </row>
    <row r="332">
      <c r="I332" s="97"/>
      <c r="J332" s="97"/>
      <c r="K332" s="97"/>
    </row>
    <row r="333">
      <c r="I333" s="97"/>
      <c r="J333" s="97"/>
      <c r="K333" s="97"/>
    </row>
    <row r="334">
      <c r="I334" s="97"/>
      <c r="J334" s="97"/>
      <c r="K334" s="97"/>
    </row>
    <row r="335">
      <c r="I335" s="97"/>
      <c r="J335" s="97"/>
      <c r="K335" s="97"/>
    </row>
    <row r="336">
      <c r="I336" s="97"/>
      <c r="J336" s="97"/>
      <c r="K336" s="97"/>
    </row>
    <row r="337">
      <c r="I337" s="97"/>
      <c r="J337" s="97"/>
      <c r="K337" s="97"/>
    </row>
    <row r="338">
      <c r="I338" s="97"/>
      <c r="J338" s="97"/>
      <c r="K338" s="97"/>
    </row>
    <row r="339">
      <c r="I339" s="97"/>
      <c r="J339" s="97"/>
      <c r="K339" s="97"/>
    </row>
    <row r="340">
      <c r="I340" s="97"/>
      <c r="J340" s="97"/>
      <c r="K340" s="97"/>
    </row>
    <row r="341">
      <c r="I341" s="97"/>
      <c r="J341" s="97"/>
      <c r="K341" s="97"/>
    </row>
    <row r="342">
      <c r="I342" s="97"/>
      <c r="J342" s="97"/>
      <c r="K342" s="97"/>
    </row>
    <row r="343">
      <c r="I343" s="97"/>
      <c r="J343" s="97"/>
      <c r="K343" s="97"/>
    </row>
    <row r="344">
      <c r="I344" s="97"/>
      <c r="J344" s="97"/>
      <c r="K344" s="97"/>
    </row>
    <row r="345">
      <c r="I345" s="97"/>
      <c r="J345" s="97"/>
      <c r="K345" s="97"/>
    </row>
    <row r="346">
      <c r="I346" s="97"/>
      <c r="J346" s="97"/>
      <c r="K346" s="97"/>
    </row>
    <row r="347">
      <c r="I347" s="97"/>
      <c r="J347" s="97"/>
      <c r="K347" s="97"/>
    </row>
    <row r="348">
      <c r="I348" s="97"/>
      <c r="J348" s="97"/>
      <c r="K348" s="97"/>
    </row>
    <row r="349">
      <c r="I349" s="97"/>
      <c r="J349" s="97"/>
      <c r="K349" s="97"/>
    </row>
    <row r="350">
      <c r="I350" s="97"/>
      <c r="J350" s="97"/>
      <c r="K350" s="97"/>
    </row>
    <row r="351">
      <c r="I351" s="97"/>
      <c r="J351" s="97"/>
      <c r="K351" s="97"/>
    </row>
    <row r="352">
      <c r="I352" s="97"/>
      <c r="J352" s="97"/>
      <c r="K352" s="97"/>
    </row>
    <row r="353">
      <c r="I353" s="97"/>
      <c r="J353" s="97"/>
      <c r="K353" s="97"/>
    </row>
    <row r="354">
      <c r="I354" s="97"/>
      <c r="J354" s="97"/>
      <c r="K354" s="97"/>
    </row>
    <row r="355">
      <c r="I355" s="97"/>
      <c r="J355" s="97"/>
      <c r="K355" s="97"/>
    </row>
    <row r="356">
      <c r="I356" s="97"/>
      <c r="J356" s="97"/>
      <c r="K356" s="97"/>
    </row>
    <row r="357">
      <c r="I357" s="97"/>
      <c r="J357" s="97"/>
      <c r="K357" s="97"/>
    </row>
    <row r="358">
      <c r="I358" s="97"/>
      <c r="J358" s="97"/>
      <c r="K358" s="97"/>
    </row>
    <row r="359">
      <c r="I359" s="97"/>
      <c r="J359" s="97"/>
      <c r="K359" s="97"/>
    </row>
    <row r="360">
      <c r="I360" s="97"/>
      <c r="J360" s="97"/>
      <c r="K360" s="97"/>
    </row>
    <row r="361">
      <c r="I361" s="97"/>
      <c r="J361" s="97"/>
      <c r="K361" s="97"/>
    </row>
    <row r="362">
      <c r="I362" s="97"/>
      <c r="J362" s="97"/>
      <c r="K362" s="97"/>
    </row>
    <row r="363">
      <c r="I363" s="97"/>
      <c r="J363" s="97"/>
      <c r="K363" s="97"/>
    </row>
    <row r="364">
      <c r="I364" s="97"/>
      <c r="J364" s="97"/>
      <c r="K364" s="97"/>
    </row>
    <row r="365">
      <c r="I365" s="97"/>
      <c r="J365" s="97"/>
      <c r="K365" s="97"/>
    </row>
    <row r="366">
      <c r="I366" s="97"/>
      <c r="J366" s="97"/>
      <c r="K366" s="97"/>
    </row>
    <row r="367">
      <c r="I367" s="97"/>
      <c r="J367" s="97"/>
      <c r="K367" s="97"/>
    </row>
    <row r="368">
      <c r="I368" s="97"/>
      <c r="J368" s="97"/>
      <c r="K368" s="97"/>
    </row>
    <row r="369">
      <c r="I369" s="97"/>
      <c r="J369" s="97"/>
      <c r="K369" s="97"/>
    </row>
    <row r="370">
      <c r="I370" s="97"/>
      <c r="J370" s="97"/>
      <c r="K370" s="97"/>
    </row>
    <row r="371">
      <c r="I371" s="97"/>
      <c r="J371" s="97"/>
      <c r="K371" s="97"/>
    </row>
    <row r="372">
      <c r="I372" s="97"/>
      <c r="J372" s="97"/>
      <c r="K372" s="97"/>
    </row>
    <row r="373">
      <c r="I373" s="97"/>
      <c r="J373" s="97"/>
      <c r="K373" s="97"/>
    </row>
    <row r="374">
      <c r="I374" s="97"/>
      <c r="J374" s="97"/>
      <c r="K374" s="97"/>
    </row>
    <row r="375">
      <c r="I375" s="97"/>
      <c r="J375" s="97"/>
      <c r="K375" s="97"/>
    </row>
    <row r="376">
      <c r="I376" s="97"/>
      <c r="J376" s="97"/>
      <c r="K376" s="97"/>
    </row>
    <row r="377">
      <c r="I377" s="97"/>
      <c r="J377" s="97"/>
      <c r="K377" s="97"/>
    </row>
    <row r="378">
      <c r="I378" s="97"/>
      <c r="J378" s="97"/>
      <c r="K378" s="97"/>
    </row>
    <row r="379">
      <c r="I379" s="97"/>
      <c r="J379" s="97"/>
      <c r="K379" s="97"/>
    </row>
    <row r="380">
      <c r="I380" s="97"/>
      <c r="J380" s="97"/>
      <c r="K380" s="97"/>
    </row>
    <row r="381">
      <c r="I381" s="97"/>
      <c r="J381" s="97"/>
      <c r="K381" s="97"/>
    </row>
    <row r="382">
      <c r="I382" s="97"/>
      <c r="J382" s="97"/>
      <c r="K382" s="97"/>
    </row>
    <row r="383">
      <c r="I383" s="97"/>
      <c r="J383" s="97"/>
      <c r="K383" s="97"/>
    </row>
    <row r="384">
      <c r="I384" s="97"/>
      <c r="J384" s="97"/>
      <c r="K384" s="97"/>
    </row>
    <row r="385">
      <c r="I385" s="97"/>
      <c r="J385" s="97"/>
      <c r="K385" s="97"/>
    </row>
    <row r="386">
      <c r="I386" s="97"/>
      <c r="J386" s="97"/>
      <c r="K386" s="97"/>
    </row>
    <row r="387">
      <c r="I387" s="97"/>
      <c r="J387" s="97"/>
      <c r="K387" s="97"/>
    </row>
    <row r="388">
      <c r="I388" s="97"/>
      <c r="J388" s="97"/>
      <c r="K388" s="97"/>
    </row>
    <row r="389">
      <c r="I389" s="97"/>
      <c r="J389" s="97"/>
      <c r="K389" s="97"/>
    </row>
    <row r="390">
      <c r="I390" s="97"/>
      <c r="J390" s="97"/>
      <c r="K390" s="97"/>
    </row>
    <row r="391">
      <c r="I391" s="97"/>
      <c r="J391" s="97"/>
      <c r="K391" s="97"/>
    </row>
    <row r="392">
      <c r="I392" s="97"/>
      <c r="J392" s="97"/>
      <c r="K392" s="97"/>
    </row>
    <row r="393">
      <c r="I393" s="97"/>
      <c r="J393" s="97"/>
      <c r="K393" s="97"/>
    </row>
    <row r="394">
      <c r="I394" s="97"/>
      <c r="J394" s="97"/>
      <c r="K394" s="97"/>
    </row>
    <row r="395">
      <c r="I395" s="97"/>
      <c r="J395" s="97"/>
      <c r="K395" s="97"/>
    </row>
    <row r="396">
      <c r="I396" s="97"/>
      <c r="J396" s="97"/>
      <c r="K396" s="97"/>
    </row>
    <row r="397">
      <c r="I397" s="97"/>
      <c r="J397" s="97"/>
      <c r="K397" s="97"/>
    </row>
    <row r="398">
      <c r="I398" s="97"/>
      <c r="J398" s="97"/>
      <c r="K398" s="97"/>
    </row>
    <row r="399">
      <c r="I399" s="97"/>
      <c r="J399" s="97"/>
      <c r="K399" s="97"/>
    </row>
    <row r="400">
      <c r="I400" s="97"/>
      <c r="J400" s="97"/>
      <c r="K400" s="97"/>
    </row>
    <row r="401">
      <c r="I401" s="97"/>
      <c r="J401" s="97"/>
      <c r="K401" s="97"/>
    </row>
    <row r="402">
      <c r="I402" s="97"/>
      <c r="J402" s="97"/>
      <c r="K402" s="97"/>
    </row>
    <row r="403">
      <c r="I403" s="97"/>
      <c r="J403" s="97"/>
      <c r="K403" s="97"/>
    </row>
    <row r="404">
      <c r="I404" s="97"/>
      <c r="J404" s="97"/>
      <c r="K404" s="97"/>
    </row>
    <row r="405">
      <c r="I405" s="97"/>
      <c r="J405" s="97"/>
      <c r="K405" s="97"/>
    </row>
    <row r="406">
      <c r="I406" s="97"/>
      <c r="J406" s="97"/>
      <c r="K406" s="97"/>
    </row>
    <row r="407">
      <c r="I407" s="97"/>
      <c r="J407" s="97"/>
      <c r="K407" s="97"/>
    </row>
    <row r="408">
      <c r="I408" s="97"/>
      <c r="J408" s="97"/>
      <c r="K408" s="97"/>
    </row>
    <row r="409">
      <c r="I409" s="97"/>
      <c r="J409" s="97"/>
      <c r="K409" s="97"/>
    </row>
    <row r="410">
      <c r="I410" s="97"/>
      <c r="J410" s="97"/>
      <c r="K410" s="97"/>
    </row>
    <row r="411">
      <c r="I411" s="97"/>
      <c r="J411" s="97"/>
      <c r="K411" s="97"/>
    </row>
    <row r="412">
      <c r="I412" s="97"/>
      <c r="J412" s="97"/>
      <c r="K412" s="97"/>
    </row>
    <row r="413">
      <c r="I413" s="97"/>
      <c r="J413" s="97"/>
      <c r="K413" s="97"/>
    </row>
    <row r="414">
      <c r="I414" s="97"/>
      <c r="J414" s="97"/>
      <c r="K414" s="97"/>
    </row>
    <row r="415">
      <c r="I415" s="97"/>
      <c r="J415" s="97"/>
      <c r="K415" s="97"/>
    </row>
    <row r="416">
      <c r="I416" s="97"/>
      <c r="J416" s="97"/>
      <c r="K416" s="97"/>
    </row>
    <row r="417">
      <c r="I417" s="97"/>
      <c r="J417" s="97"/>
      <c r="K417" s="97"/>
    </row>
    <row r="418">
      <c r="I418" s="97"/>
      <c r="J418" s="97"/>
      <c r="K418" s="97"/>
    </row>
    <row r="419">
      <c r="I419" s="97"/>
      <c r="J419" s="97"/>
      <c r="K419" s="97"/>
    </row>
    <row r="420">
      <c r="I420" s="97"/>
      <c r="J420" s="97"/>
      <c r="K420" s="97"/>
    </row>
    <row r="421">
      <c r="I421" s="97"/>
      <c r="J421" s="97"/>
      <c r="K421" s="97"/>
    </row>
    <row r="422">
      <c r="I422" s="97"/>
      <c r="J422" s="97"/>
      <c r="K422" s="97"/>
    </row>
    <row r="423">
      <c r="I423" s="97"/>
      <c r="J423" s="97"/>
      <c r="K423" s="97"/>
    </row>
    <row r="424">
      <c r="I424" s="97"/>
      <c r="J424" s="97"/>
      <c r="K424" s="97"/>
    </row>
    <row r="425">
      <c r="I425" s="97"/>
      <c r="J425" s="97"/>
      <c r="K425" s="97"/>
    </row>
    <row r="426">
      <c r="I426" s="97"/>
      <c r="J426" s="97"/>
      <c r="K426" s="97"/>
    </row>
    <row r="427">
      <c r="I427" s="97"/>
      <c r="J427" s="97"/>
      <c r="K427" s="97"/>
    </row>
    <row r="428">
      <c r="I428" s="97"/>
      <c r="J428" s="97"/>
      <c r="K428" s="97"/>
    </row>
    <row r="429">
      <c r="I429" s="97"/>
      <c r="J429" s="97"/>
      <c r="K429" s="97"/>
    </row>
    <row r="430">
      <c r="I430" s="97"/>
      <c r="J430" s="97"/>
      <c r="K430" s="97"/>
    </row>
    <row r="431">
      <c r="I431" s="97"/>
      <c r="J431" s="97"/>
      <c r="K431" s="97"/>
    </row>
    <row r="432">
      <c r="I432" s="97"/>
      <c r="J432" s="97"/>
      <c r="K432" s="97"/>
    </row>
    <row r="433">
      <c r="I433" s="97"/>
      <c r="J433" s="97"/>
      <c r="K433" s="97"/>
    </row>
    <row r="434">
      <c r="I434" s="97"/>
      <c r="J434" s="97"/>
      <c r="K434" s="97"/>
    </row>
    <row r="435">
      <c r="I435" s="97"/>
      <c r="J435" s="97"/>
      <c r="K435" s="97"/>
    </row>
    <row r="436">
      <c r="I436" s="97"/>
      <c r="J436" s="97"/>
      <c r="K436" s="97"/>
    </row>
    <row r="437">
      <c r="I437" s="97"/>
      <c r="J437" s="97"/>
      <c r="K437" s="97"/>
    </row>
    <row r="438">
      <c r="I438" s="97"/>
      <c r="J438" s="97"/>
      <c r="K438" s="97"/>
    </row>
    <row r="439">
      <c r="I439" s="97"/>
      <c r="J439" s="97"/>
      <c r="K439" s="97"/>
    </row>
    <row r="440">
      <c r="I440" s="97"/>
      <c r="J440" s="97"/>
      <c r="K440" s="97"/>
    </row>
    <row r="441">
      <c r="I441" s="97"/>
      <c r="J441" s="97"/>
      <c r="K441" s="97"/>
    </row>
    <row r="442">
      <c r="I442" s="97"/>
      <c r="J442" s="97"/>
      <c r="K442" s="97"/>
    </row>
    <row r="443">
      <c r="I443" s="97"/>
      <c r="J443" s="97"/>
      <c r="K443" s="97"/>
    </row>
    <row r="444">
      <c r="I444" s="97"/>
      <c r="J444" s="97"/>
      <c r="K444" s="97"/>
    </row>
    <row r="445">
      <c r="I445" s="97"/>
      <c r="J445" s="97"/>
      <c r="K445" s="97"/>
    </row>
    <row r="446">
      <c r="I446" s="97"/>
      <c r="J446" s="97"/>
      <c r="K446" s="97"/>
    </row>
    <row r="447">
      <c r="I447" s="97"/>
      <c r="J447" s="97"/>
      <c r="K447" s="97"/>
    </row>
    <row r="448">
      <c r="I448" s="97"/>
      <c r="J448" s="97"/>
      <c r="K448" s="97"/>
    </row>
    <row r="449">
      <c r="I449" s="97"/>
      <c r="J449" s="97"/>
      <c r="K449" s="97"/>
    </row>
    <row r="450">
      <c r="I450" s="97"/>
      <c r="J450" s="97"/>
      <c r="K450" s="97"/>
    </row>
    <row r="451">
      <c r="I451" s="97"/>
      <c r="J451" s="97"/>
      <c r="K451" s="97"/>
    </row>
    <row r="452">
      <c r="I452" s="97"/>
      <c r="J452" s="97"/>
      <c r="K452" s="97"/>
    </row>
    <row r="453">
      <c r="I453" s="97"/>
      <c r="J453" s="97"/>
      <c r="K453" s="97"/>
    </row>
    <row r="454">
      <c r="I454" s="97"/>
      <c r="J454" s="97"/>
      <c r="K454" s="97"/>
    </row>
    <row r="455">
      <c r="I455" s="97"/>
      <c r="J455" s="97"/>
      <c r="K455" s="97"/>
    </row>
    <row r="456">
      <c r="I456" s="97"/>
      <c r="J456" s="97"/>
      <c r="K456" s="97"/>
    </row>
    <row r="457">
      <c r="I457" s="97"/>
      <c r="J457" s="97"/>
      <c r="K457" s="97"/>
    </row>
    <row r="458">
      <c r="I458" s="97"/>
      <c r="J458" s="97"/>
      <c r="K458" s="97"/>
    </row>
    <row r="459">
      <c r="I459" s="97"/>
      <c r="J459" s="97"/>
      <c r="K459" s="97"/>
    </row>
    <row r="460">
      <c r="I460" s="97"/>
      <c r="J460" s="97"/>
      <c r="K460" s="97"/>
    </row>
    <row r="461">
      <c r="I461" s="97"/>
      <c r="J461" s="97"/>
      <c r="K461" s="97"/>
    </row>
    <row r="462">
      <c r="I462" s="97"/>
      <c r="J462" s="97"/>
      <c r="K462" s="97"/>
    </row>
    <row r="463">
      <c r="I463" s="97"/>
      <c r="J463" s="97"/>
      <c r="K463" s="97"/>
    </row>
    <row r="464">
      <c r="I464" s="97"/>
      <c r="J464" s="97"/>
      <c r="K464" s="97"/>
    </row>
    <row r="465">
      <c r="I465" s="97"/>
      <c r="J465" s="97"/>
      <c r="K465" s="97"/>
    </row>
    <row r="466">
      <c r="I466" s="97"/>
      <c r="J466" s="97"/>
      <c r="K466" s="97"/>
    </row>
    <row r="467">
      <c r="I467" s="97"/>
      <c r="J467" s="97"/>
      <c r="K467" s="97"/>
    </row>
    <row r="468">
      <c r="I468" s="97"/>
      <c r="J468" s="97"/>
      <c r="K468" s="97"/>
    </row>
    <row r="469">
      <c r="I469" s="97"/>
      <c r="J469" s="97"/>
      <c r="K469" s="97"/>
    </row>
    <row r="470">
      <c r="I470" s="97"/>
      <c r="J470" s="97"/>
      <c r="K470" s="97"/>
    </row>
    <row r="471">
      <c r="I471" s="97"/>
      <c r="J471" s="97"/>
      <c r="K471" s="97"/>
    </row>
    <row r="472">
      <c r="I472" s="97"/>
      <c r="J472" s="97"/>
      <c r="K472" s="97"/>
    </row>
    <row r="473">
      <c r="I473" s="97"/>
      <c r="J473" s="97"/>
      <c r="K473" s="97"/>
    </row>
    <row r="474">
      <c r="I474" s="97"/>
      <c r="J474" s="97"/>
      <c r="K474" s="97"/>
    </row>
    <row r="475">
      <c r="I475" s="97"/>
      <c r="J475" s="97"/>
      <c r="K475" s="97"/>
    </row>
    <row r="476">
      <c r="I476" s="97"/>
      <c r="J476" s="97"/>
      <c r="K476" s="97"/>
    </row>
    <row r="477">
      <c r="I477" s="97"/>
      <c r="J477" s="97"/>
      <c r="K477" s="97"/>
    </row>
    <row r="478">
      <c r="I478" s="97"/>
      <c r="J478" s="97"/>
      <c r="K478" s="97"/>
    </row>
    <row r="479">
      <c r="I479" s="97"/>
      <c r="J479" s="97"/>
      <c r="K479" s="97"/>
    </row>
    <row r="480">
      <c r="I480" s="97"/>
      <c r="J480" s="97"/>
      <c r="K480" s="97"/>
    </row>
    <row r="481">
      <c r="I481" s="97"/>
      <c r="J481" s="97"/>
      <c r="K481" s="97"/>
    </row>
    <row r="482">
      <c r="I482" s="97"/>
      <c r="J482" s="97"/>
      <c r="K482" s="97"/>
    </row>
    <row r="483">
      <c r="I483" s="97"/>
      <c r="J483" s="97"/>
      <c r="K483" s="97"/>
    </row>
    <row r="484">
      <c r="I484" s="97"/>
      <c r="J484" s="97"/>
      <c r="K484" s="97"/>
    </row>
    <row r="485">
      <c r="I485" s="97"/>
      <c r="J485" s="97"/>
      <c r="K485" s="97"/>
    </row>
    <row r="486">
      <c r="I486" s="97"/>
      <c r="J486" s="97"/>
      <c r="K486" s="97"/>
    </row>
    <row r="487">
      <c r="I487" s="97"/>
      <c r="J487" s="97"/>
      <c r="K487" s="97"/>
    </row>
    <row r="488">
      <c r="I488" s="97"/>
      <c r="J488" s="97"/>
      <c r="K488" s="97"/>
    </row>
    <row r="489">
      <c r="I489" s="97"/>
      <c r="J489" s="97"/>
      <c r="K489" s="97"/>
    </row>
    <row r="490">
      <c r="I490" s="97"/>
      <c r="J490" s="97"/>
      <c r="K490" s="97"/>
    </row>
    <row r="491">
      <c r="I491" s="97"/>
      <c r="J491" s="97"/>
      <c r="K491" s="97"/>
    </row>
    <row r="492">
      <c r="I492" s="97"/>
      <c r="J492" s="97"/>
      <c r="K492" s="97"/>
    </row>
    <row r="493">
      <c r="I493" s="97"/>
      <c r="J493" s="97"/>
      <c r="K493" s="97"/>
    </row>
    <row r="494">
      <c r="I494" s="97"/>
      <c r="J494" s="97"/>
      <c r="K494" s="97"/>
    </row>
    <row r="495">
      <c r="I495" s="97"/>
      <c r="J495" s="97"/>
      <c r="K495" s="97"/>
    </row>
    <row r="496">
      <c r="I496" s="97"/>
      <c r="J496" s="97"/>
      <c r="K496" s="97"/>
    </row>
    <row r="497">
      <c r="I497" s="97"/>
      <c r="J497" s="97"/>
      <c r="K497" s="97"/>
    </row>
    <row r="498">
      <c r="I498" s="97"/>
      <c r="J498" s="97"/>
      <c r="K498" s="97"/>
    </row>
    <row r="499">
      <c r="I499" s="97"/>
      <c r="J499" s="97"/>
      <c r="K499" s="97"/>
    </row>
    <row r="500">
      <c r="I500" s="97"/>
      <c r="J500" s="97"/>
      <c r="K500" s="97"/>
    </row>
    <row r="501">
      <c r="I501" s="97"/>
      <c r="J501" s="97"/>
      <c r="K501" s="97"/>
    </row>
    <row r="502">
      <c r="I502" s="97"/>
      <c r="J502" s="97"/>
      <c r="K502" s="97"/>
    </row>
    <row r="503">
      <c r="I503" s="97"/>
      <c r="J503" s="97"/>
      <c r="K503" s="97"/>
    </row>
    <row r="504">
      <c r="I504" s="97"/>
      <c r="J504" s="97"/>
      <c r="K504" s="97"/>
    </row>
    <row r="505">
      <c r="I505" s="97"/>
      <c r="J505" s="97"/>
      <c r="K505" s="97"/>
    </row>
    <row r="506">
      <c r="I506" s="97"/>
      <c r="J506" s="97"/>
      <c r="K506" s="97"/>
    </row>
    <row r="507">
      <c r="I507" s="97"/>
      <c r="J507" s="97"/>
      <c r="K507" s="97"/>
    </row>
    <row r="508">
      <c r="I508" s="97"/>
      <c r="J508" s="97"/>
      <c r="K508" s="97"/>
    </row>
    <row r="509">
      <c r="I509" s="97"/>
      <c r="J509" s="97"/>
      <c r="K509" s="97"/>
    </row>
    <row r="510">
      <c r="I510" s="97"/>
      <c r="J510" s="97"/>
      <c r="K510" s="97"/>
    </row>
    <row r="511">
      <c r="I511" s="97"/>
      <c r="J511" s="97"/>
      <c r="K511" s="97"/>
    </row>
    <row r="512">
      <c r="I512" s="97"/>
      <c r="J512" s="97"/>
      <c r="K512" s="97"/>
    </row>
    <row r="513">
      <c r="I513" s="97"/>
      <c r="J513" s="97"/>
      <c r="K513" s="97"/>
    </row>
    <row r="514">
      <c r="I514" s="97"/>
      <c r="J514" s="97"/>
      <c r="K514" s="97"/>
    </row>
    <row r="515">
      <c r="I515" s="97"/>
      <c r="J515" s="97"/>
      <c r="K515" s="97"/>
    </row>
    <row r="516">
      <c r="I516" s="97"/>
      <c r="J516" s="97"/>
      <c r="K516" s="97"/>
    </row>
    <row r="517">
      <c r="I517" s="97"/>
      <c r="J517" s="97"/>
      <c r="K517" s="97"/>
    </row>
    <row r="518">
      <c r="I518" s="97"/>
      <c r="J518" s="97"/>
      <c r="K518" s="97"/>
    </row>
    <row r="519">
      <c r="I519" s="97"/>
      <c r="J519" s="97"/>
      <c r="K519" s="97"/>
    </row>
    <row r="520">
      <c r="I520" s="97"/>
      <c r="J520" s="97"/>
      <c r="K520" s="97"/>
    </row>
    <row r="521">
      <c r="I521" s="97"/>
      <c r="J521" s="97"/>
      <c r="K521" s="97"/>
    </row>
    <row r="522">
      <c r="I522" s="97"/>
      <c r="J522" s="97"/>
      <c r="K522" s="97"/>
    </row>
    <row r="523">
      <c r="I523" s="97"/>
      <c r="J523" s="97"/>
      <c r="K523" s="97"/>
    </row>
    <row r="524">
      <c r="I524" s="97"/>
      <c r="J524" s="97"/>
      <c r="K524" s="97"/>
    </row>
    <row r="525">
      <c r="I525" s="97"/>
      <c r="J525" s="97"/>
      <c r="K525" s="97"/>
    </row>
    <row r="526">
      <c r="I526" s="97"/>
      <c r="J526" s="97"/>
      <c r="K526" s="97"/>
    </row>
    <row r="527">
      <c r="I527" s="97"/>
      <c r="J527" s="97"/>
      <c r="K527" s="97"/>
    </row>
    <row r="528">
      <c r="I528" s="97"/>
      <c r="J528" s="97"/>
      <c r="K528" s="97"/>
    </row>
    <row r="529">
      <c r="I529" s="97"/>
      <c r="J529" s="97"/>
      <c r="K529" s="97"/>
    </row>
    <row r="530">
      <c r="I530" s="97"/>
      <c r="J530" s="97"/>
      <c r="K530" s="97"/>
    </row>
    <row r="531">
      <c r="I531" s="97"/>
      <c r="J531" s="97"/>
      <c r="K531" s="97"/>
    </row>
    <row r="532">
      <c r="I532" s="97"/>
      <c r="J532" s="97"/>
      <c r="K532" s="97"/>
    </row>
    <row r="533">
      <c r="I533" s="97"/>
      <c r="J533" s="97"/>
      <c r="K533" s="97"/>
    </row>
    <row r="534">
      <c r="I534" s="97"/>
      <c r="J534" s="97"/>
      <c r="K534" s="97"/>
    </row>
    <row r="535">
      <c r="I535" s="97"/>
      <c r="J535" s="97"/>
      <c r="K535" s="97"/>
    </row>
    <row r="536">
      <c r="I536" s="97"/>
      <c r="J536" s="97"/>
      <c r="K536" s="97"/>
    </row>
    <row r="537">
      <c r="I537" s="97"/>
      <c r="J537" s="97"/>
      <c r="K537" s="97"/>
    </row>
    <row r="538">
      <c r="I538" s="97"/>
      <c r="J538" s="97"/>
      <c r="K538" s="97"/>
    </row>
    <row r="539">
      <c r="I539" s="97"/>
      <c r="J539" s="97"/>
      <c r="K539" s="97"/>
    </row>
    <row r="540">
      <c r="I540" s="97"/>
      <c r="J540" s="97"/>
      <c r="K540" s="97"/>
    </row>
    <row r="541">
      <c r="I541" s="97"/>
      <c r="J541" s="97"/>
      <c r="K541" s="97"/>
    </row>
    <row r="542">
      <c r="I542" s="97"/>
      <c r="J542" s="97"/>
      <c r="K542" s="97"/>
    </row>
    <row r="543">
      <c r="I543" s="97"/>
      <c r="J543" s="97"/>
      <c r="K543" s="97"/>
    </row>
    <row r="544">
      <c r="I544" s="97"/>
      <c r="J544" s="97"/>
      <c r="K544" s="97"/>
    </row>
    <row r="545">
      <c r="I545" s="97"/>
      <c r="J545" s="97"/>
      <c r="K545" s="97"/>
    </row>
    <row r="546">
      <c r="I546" s="97"/>
      <c r="J546" s="97"/>
      <c r="K546" s="97"/>
    </row>
    <row r="547">
      <c r="I547" s="97"/>
      <c r="J547" s="97"/>
      <c r="K547" s="97"/>
    </row>
    <row r="548">
      <c r="I548" s="97"/>
      <c r="J548" s="97"/>
      <c r="K548" s="97"/>
    </row>
    <row r="549">
      <c r="I549" s="97"/>
      <c r="J549" s="97"/>
      <c r="K549" s="97"/>
    </row>
    <row r="550">
      <c r="I550" s="97"/>
      <c r="J550" s="97"/>
      <c r="K550" s="97"/>
    </row>
    <row r="551">
      <c r="I551" s="97"/>
      <c r="J551" s="97"/>
      <c r="K551" s="97"/>
    </row>
    <row r="552">
      <c r="I552" s="97"/>
      <c r="J552" s="97"/>
      <c r="K552" s="97"/>
    </row>
    <row r="553">
      <c r="I553" s="97"/>
      <c r="J553" s="97"/>
      <c r="K553" s="97"/>
    </row>
    <row r="554">
      <c r="I554" s="97"/>
      <c r="J554" s="97"/>
      <c r="K554" s="97"/>
    </row>
    <row r="555">
      <c r="I555" s="97"/>
      <c r="J555" s="97"/>
      <c r="K555" s="97"/>
    </row>
    <row r="556">
      <c r="I556" s="97"/>
      <c r="J556" s="97"/>
      <c r="K556" s="97"/>
    </row>
    <row r="557">
      <c r="I557" s="97"/>
      <c r="J557" s="97"/>
      <c r="K557" s="97"/>
    </row>
    <row r="558">
      <c r="I558" s="97"/>
      <c r="J558" s="97"/>
      <c r="K558" s="97"/>
    </row>
    <row r="559">
      <c r="I559" s="97"/>
      <c r="J559" s="97"/>
      <c r="K559" s="97"/>
    </row>
    <row r="560">
      <c r="I560" s="97"/>
      <c r="J560" s="97"/>
      <c r="K560" s="97"/>
    </row>
    <row r="561">
      <c r="I561" s="97"/>
      <c r="J561" s="97"/>
      <c r="K561" s="97"/>
    </row>
    <row r="562">
      <c r="I562" s="97"/>
      <c r="J562" s="97"/>
      <c r="K562" s="97"/>
    </row>
    <row r="563">
      <c r="I563" s="97"/>
      <c r="J563" s="97"/>
      <c r="K563" s="97"/>
    </row>
    <row r="564">
      <c r="I564" s="97"/>
      <c r="J564" s="97"/>
      <c r="K564" s="97"/>
    </row>
    <row r="565">
      <c r="I565" s="97"/>
      <c r="J565" s="97"/>
      <c r="K565" s="97"/>
    </row>
    <row r="566">
      <c r="I566" s="97"/>
      <c r="J566" s="97"/>
      <c r="K566" s="97"/>
    </row>
    <row r="567">
      <c r="I567" s="97"/>
      <c r="J567" s="97"/>
      <c r="K567" s="97"/>
    </row>
    <row r="568">
      <c r="I568" s="97"/>
      <c r="J568" s="97"/>
      <c r="K568" s="97"/>
    </row>
    <row r="569">
      <c r="I569" s="97"/>
      <c r="J569" s="97"/>
      <c r="K569" s="97"/>
    </row>
    <row r="570">
      <c r="I570" s="97"/>
      <c r="J570" s="97"/>
      <c r="K570" s="97"/>
    </row>
    <row r="571">
      <c r="I571" s="97"/>
      <c r="J571" s="97"/>
      <c r="K571" s="97"/>
    </row>
    <row r="572">
      <c r="I572" s="97"/>
      <c r="J572" s="97"/>
      <c r="K572" s="97"/>
    </row>
    <row r="573">
      <c r="I573" s="97"/>
      <c r="J573" s="97"/>
      <c r="K573" s="97"/>
    </row>
    <row r="574">
      <c r="I574" s="97"/>
      <c r="J574" s="97"/>
      <c r="K574" s="97"/>
    </row>
    <row r="575">
      <c r="I575" s="97"/>
      <c r="J575" s="97"/>
      <c r="K575" s="97"/>
    </row>
    <row r="576">
      <c r="I576" s="97"/>
      <c r="J576" s="97"/>
      <c r="K576" s="97"/>
    </row>
    <row r="577">
      <c r="I577" s="97"/>
      <c r="J577" s="97"/>
      <c r="K577" s="97"/>
    </row>
    <row r="578">
      <c r="I578" s="97"/>
      <c r="J578" s="97"/>
      <c r="K578" s="97"/>
    </row>
    <row r="579">
      <c r="I579" s="97"/>
      <c r="J579" s="97"/>
      <c r="K579" s="97"/>
    </row>
    <row r="580">
      <c r="I580" s="97"/>
      <c r="J580" s="97"/>
      <c r="K580" s="97"/>
    </row>
    <row r="581">
      <c r="I581" s="97"/>
      <c r="J581" s="97"/>
      <c r="K581" s="97"/>
    </row>
    <row r="582">
      <c r="I582" s="97"/>
      <c r="J582" s="97"/>
      <c r="K582" s="97"/>
    </row>
    <row r="583">
      <c r="I583" s="97"/>
      <c r="J583" s="97"/>
      <c r="K583" s="97"/>
    </row>
    <row r="584">
      <c r="I584" s="97"/>
      <c r="J584" s="97"/>
      <c r="K584" s="97"/>
    </row>
    <row r="585">
      <c r="I585" s="97"/>
      <c r="J585" s="97"/>
      <c r="K585" s="97"/>
    </row>
    <row r="586">
      <c r="I586" s="97"/>
      <c r="J586" s="97"/>
      <c r="K586" s="97"/>
    </row>
    <row r="587">
      <c r="I587" s="97"/>
      <c r="J587" s="97"/>
      <c r="K587" s="97"/>
    </row>
    <row r="588">
      <c r="I588" s="97"/>
      <c r="J588" s="97"/>
      <c r="K588" s="97"/>
    </row>
    <row r="589">
      <c r="I589" s="97"/>
      <c r="J589" s="97"/>
      <c r="K589" s="97"/>
    </row>
    <row r="590">
      <c r="I590" s="97"/>
      <c r="J590" s="97"/>
      <c r="K590" s="97"/>
    </row>
    <row r="591">
      <c r="I591" s="97"/>
      <c r="J591" s="97"/>
      <c r="K591" s="97"/>
    </row>
    <row r="592">
      <c r="I592" s="97"/>
      <c r="J592" s="97"/>
      <c r="K592" s="97"/>
    </row>
    <row r="593">
      <c r="I593" s="97"/>
      <c r="J593" s="97"/>
      <c r="K593" s="97"/>
    </row>
    <row r="594">
      <c r="I594" s="97"/>
      <c r="J594" s="97"/>
      <c r="K594" s="97"/>
    </row>
    <row r="595">
      <c r="I595" s="97"/>
      <c r="J595" s="97"/>
      <c r="K595" s="97"/>
    </row>
    <row r="596">
      <c r="I596" s="97"/>
      <c r="J596" s="97"/>
      <c r="K596" s="97"/>
    </row>
    <row r="597">
      <c r="I597" s="97"/>
      <c r="J597" s="97"/>
      <c r="K597" s="97"/>
    </row>
    <row r="598">
      <c r="I598" s="97"/>
      <c r="J598" s="97"/>
      <c r="K598" s="97"/>
    </row>
    <row r="599">
      <c r="I599" s="97"/>
      <c r="J599" s="97"/>
      <c r="K599" s="97"/>
    </row>
    <row r="600">
      <c r="I600" s="97"/>
      <c r="J600" s="97"/>
      <c r="K600" s="97"/>
    </row>
    <row r="601">
      <c r="I601" s="97"/>
      <c r="J601" s="97"/>
      <c r="K601" s="97"/>
    </row>
    <row r="602">
      <c r="I602" s="97"/>
      <c r="J602" s="97"/>
      <c r="K602" s="97"/>
    </row>
    <row r="603">
      <c r="I603" s="97"/>
      <c r="J603" s="97"/>
      <c r="K603" s="97"/>
    </row>
    <row r="604">
      <c r="I604" s="97"/>
      <c r="J604" s="97"/>
      <c r="K604" s="97"/>
    </row>
    <row r="605">
      <c r="I605" s="97"/>
      <c r="J605" s="97"/>
      <c r="K605" s="97"/>
    </row>
    <row r="606">
      <c r="I606" s="97"/>
      <c r="J606" s="97"/>
      <c r="K606" s="97"/>
    </row>
    <row r="607">
      <c r="I607" s="97"/>
      <c r="J607" s="97"/>
      <c r="K607" s="97"/>
    </row>
    <row r="608">
      <c r="I608" s="97"/>
      <c r="J608" s="97"/>
      <c r="K608" s="97"/>
    </row>
    <row r="609">
      <c r="I609" s="97"/>
      <c r="J609" s="97"/>
      <c r="K609" s="97"/>
    </row>
    <row r="610">
      <c r="I610" s="97"/>
      <c r="J610" s="97"/>
      <c r="K610" s="97"/>
    </row>
    <row r="611">
      <c r="I611" s="97"/>
      <c r="J611" s="97"/>
      <c r="K611" s="97"/>
    </row>
    <row r="612">
      <c r="I612" s="97"/>
      <c r="J612" s="97"/>
      <c r="K612" s="97"/>
    </row>
    <row r="613">
      <c r="I613" s="97"/>
      <c r="J613" s="97"/>
      <c r="K613" s="97"/>
    </row>
    <row r="614">
      <c r="I614" s="97"/>
      <c r="J614" s="97"/>
      <c r="K614" s="97"/>
    </row>
    <row r="615">
      <c r="I615" s="97"/>
      <c r="J615" s="97"/>
      <c r="K615" s="97"/>
    </row>
    <row r="616">
      <c r="I616" s="97"/>
      <c r="J616" s="97"/>
      <c r="K616" s="97"/>
    </row>
    <row r="617">
      <c r="I617" s="97"/>
      <c r="J617" s="97"/>
      <c r="K617" s="97"/>
    </row>
    <row r="618">
      <c r="I618" s="97"/>
      <c r="J618" s="97"/>
      <c r="K618" s="97"/>
    </row>
    <row r="619">
      <c r="I619" s="97"/>
      <c r="J619" s="97"/>
      <c r="K619" s="97"/>
    </row>
    <row r="620">
      <c r="I620" s="97"/>
      <c r="J620" s="97"/>
      <c r="K620" s="97"/>
    </row>
    <row r="621">
      <c r="I621" s="97"/>
      <c r="J621" s="97"/>
      <c r="K621" s="97"/>
    </row>
    <row r="622">
      <c r="I622" s="97"/>
      <c r="J622" s="97"/>
      <c r="K622" s="97"/>
    </row>
    <row r="623">
      <c r="I623" s="97"/>
      <c r="J623" s="97"/>
      <c r="K623" s="97"/>
    </row>
    <row r="624">
      <c r="I624" s="97"/>
      <c r="J624" s="97"/>
      <c r="K624" s="97"/>
    </row>
    <row r="625">
      <c r="I625" s="97"/>
      <c r="J625" s="97"/>
      <c r="K625" s="97"/>
    </row>
    <row r="626">
      <c r="I626" s="97"/>
      <c r="J626" s="97"/>
      <c r="K626" s="97"/>
    </row>
    <row r="627">
      <c r="I627" s="97"/>
      <c r="J627" s="97"/>
      <c r="K627" s="97"/>
    </row>
    <row r="628">
      <c r="I628" s="97"/>
      <c r="J628" s="97"/>
      <c r="K628" s="97"/>
    </row>
    <row r="629">
      <c r="I629" s="97"/>
      <c r="J629" s="97"/>
      <c r="K629" s="97"/>
    </row>
    <row r="630">
      <c r="I630" s="97"/>
      <c r="J630" s="97"/>
      <c r="K630" s="97"/>
    </row>
    <row r="631">
      <c r="I631" s="97"/>
      <c r="J631" s="97"/>
      <c r="K631" s="97"/>
    </row>
    <row r="632">
      <c r="I632" s="97"/>
      <c r="J632" s="97"/>
      <c r="K632" s="97"/>
    </row>
    <row r="633">
      <c r="I633" s="97"/>
      <c r="J633" s="97"/>
      <c r="K633" s="97"/>
    </row>
    <row r="634">
      <c r="I634" s="97"/>
      <c r="J634" s="97"/>
      <c r="K634" s="97"/>
    </row>
    <row r="635">
      <c r="I635" s="97"/>
      <c r="J635" s="97"/>
      <c r="K635" s="97"/>
    </row>
    <row r="636">
      <c r="I636" s="97"/>
      <c r="J636" s="97"/>
      <c r="K636" s="97"/>
    </row>
    <row r="637">
      <c r="I637" s="97"/>
      <c r="J637" s="97"/>
      <c r="K637" s="97"/>
    </row>
    <row r="638">
      <c r="I638" s="97"/>
      <c r="J638" s="97"/>
      <c r="K638" s="97"/>
    </row>
    <row r="639">
      <c r="I639" s="97"/>
      <c r="J639" s="97"/>
      <c r="K639" s="97"/>
    </row>
    <row r="640">
      <c r="I640" s="97"/>
      <c r="J640" s="97"/>
      <c r="K640" s="97"/>
    </row>
    <row r="641">
      <c r="I641" s="97"/>
      <c r="J641" s="97"/>
      <c r="K641" s="97"/>
    </row>
    <row r="642">
      <c r="I642" s="97"/>
      <c r="J642" s="97"/>
      <c r="K642" s="97"/>
    </row>
    <row r="643">
      <c r="I643" s="97"/>
      <c r="J643" s="97"/>
      <c r="K643" s="97"/>
    </row>
    <row r="644">
      <c r="I644" s="97"/>
      <c r="J644" s="97"/>
      <c r="K644" s="97"/>
    </row>
    <row r="645">
      <c r="I645" s="97"/>
      <c r="J645" s="97"/>
      <c r="K645" s="97"/>
    </row>
    <row r="646">
      <c r="I646" s="97"/>
      <c r="J646" s="97"/>
      <c r="K646" s="97"/>
    </row>
    <row r="647">
      <c r="I647" s="97"/>
      <c r="J647" s="97"/>
      <c r="K647" s="97"/>
    </row>
    <row r="648">
      <c r="I648" s="97"/>
      <c r="J648" s="97"/>
      <c r="K648" s="97"/>
    </row>
    <row r="649">
      <c r="I649" s="97"/>
      <c r="J649" s="97"/>
      <c r="K649" s="97"/>
    </row>
    <row r="650">
      <c r="I650" s="97"/>
      <c r="J650" s="97"/>
      <c r="K650" s="97"/>
    </row>
    <row r="651">
      <c r="I651" s="97"/>
      <c r="J651" s="97"/>
      <c r="K651" s="97"/>
    </row>
    <row r="652">
      <c r="I652" s="97"/>
      <c r="J652" s="97"/>
      <c r="K652" s="97"/>
    </row>
    <row r="653">
      <c r="I653" s="97"/>
      <c r="J653" s="97"/>
      <c r="K653" s="97"/>
    </row>
    <row r="654">
      <c r="I654" s="97"/>
      <c r="J654" s="97"/>
      <c r="K654" s="97"/>
    </row>
    <row r="655">
      <c r="I655" s="97"/>
      <c r="J655" s="97"/>
      <c r="K655" s="97"/>
    </row>
    <row r="656">
      <c r="I656" s="97"/>
      <c r="J656" s="97"/>
      <c r="K656" s="97"/>
    </row>
    <row r="657">
      <c r="I657" s="97"/>
      <c r="J657" s="97"/>
      <c r="K657" s="97"/>
    </row>
    <row r="658">
      <c r="I658" s="97"/>
      <c r="J658" s="97"/>
      <c r="K658" s="97"/>
    </row>
    <row r="659">
      <c r="I659" s="97"/>
      <c r="J659" s="97"/>
      <c r="K659" s="97"/>
    </row>
    <row r="660">
      <c r="I660" s="97"/>
      <c r="J660" s="97"/>
      <c r="K660" s="97"/>
    </row>
    <row r="661">
      <c r="I661" s="97"/>
      <c r="J661" s="97"/>
      <c r="K661" s="97"/>
    </row>
    <row r="662">
      <c r="I662" s="97"/>
      <c r="J662" s="97"/>
      <c r="K662" s="97"/>
    </row>
    <row r="663">
      <c r="I663" s="97"/>
      <c r="J663" s="97"/>
      <c r="K663" s="97"/>
    </row>
    <row r="664">
      <c r="I664" s="97"/>
      <c r="J664" s="97"/>
      <c r="K664" s="97"/>
    </row>
    <row r="665">
      <c r="I665" s="97"/>
      <c r="J665" s="97"/>
      <c r="K665" s="97"/>
    </row>
    <row r="666">
      <c r="I666" s="97"/>
      <c r="J666" s="97"/>
      <c r="K666" s="97"/>
    </row>
    <row r="667">
      <c r="I667" s="97"/>
      <c r="J667" s="97"/>
      <c r="K667" s="97"/>
    </row>
    <row r="668">
      <c r="I668" s="97"/>
      <c r="J668" s="97"/>
      <c r="K668" s="97"/>
    </row>
    <row r="669">
      <c r="I669" s="97"/>
      <c r="J669" s="97"/>
      <c r="K669" s="97"/>
    </row>
    <row r="670">
      <c r="I670" s="97"/>
      <c r="J670" s="97"/>
      <c r="K670" s="97"/>
    </row>
    <row r="671">
      <c r="I671" s="97"/>
      <c r="J671" s="97"/>
      <c r="K671" s="97"/>
    </row>
    <row r="672">
      <c r="I672" s="97"/>
      <c r="J672" s="97"/>
      <c r="K672" s="97"/>
    </row>
    <row r="673">
      <c r="I673" s="97"/>
      <c r="J673" s="97"/>
      <c r="K673" s="97"/>
    </row>
    <row r="674">
      <c r="I674" s="97"/>
      <c r="J674" s="97"/>
      <c r="K674" s="97"/>
    </row>
    <row r="675">
      <c r="I675" s="97"/>
      <c r="J675" s="97"/>
      <c r="K675" s="97"/>
    </row>
    <row r="676">
      <c r="I676" s="97"/>
      <c r="J676" s="97"/>
      <c r="K676" s="97"/>
    </row>
    <row r="677">
      <c r="I677" s="97"/>
      <c r="J677" s="97"/>
      <c r="K677" s="97"/>
    </row>
    <row r="678">
      <c r="I678" s="97"/>
      <c r="J678" s="97"/>
      <c r="K678" s="97"/>
    </row>
    <row r="679">
      <c r="I679" s="97"/>
      <c r="J679" s="97"/>
      <c r="K679" s="97"/>
    </row>
    <row r="680">
      <c r="I680" s="97"/>
      <c r="J680" s="97"/>
      <c r="K680" s="97"/>
    </row>
    <row r="681">
      <c r="I681" s="97"/>
      <c r="J681" s="97"/>
      <c r="K681" s="97"/>
    </row>
    <row r="682">
      <c r="I682" s="97"/>
      <c r="J682" s="97"/>
      <c r="K682" s="97"/>
    </row>
    <row r="683">
      <c r="I683" s="97"/>
      <c r="J683" s="97"/>
      <c r="K683" s="97"/>
    </row>
    <row r="684">
      <c r="I684" s="97"/>
      <c r="J684" s="97"/>
      <c r="K684" s="97"/>
    </row>
    <row r="685">
      <c r="I685" s="97"/>
      <c r="J685" s="97"/>
      <c r="K685" s="97"/>
    </row>
    <row r="686">
      <c r="I686" s="97"/>
      <c r="J686" s="97"/>
      <c r="K686" s="97"/>
    </row>
    <row r="687">
      <c r="I687" s="97"/>
      <c r="J687" s="97"/>
      <c r="K687" s="97"/>
    </row>
    <row r="688">
      <c r="I688" s="97"/>
      <c r="J688" s="97"/>
      <c r="K688" s="97"/>
    </row>
    <row r="689">
      <c r="I689" s="97"/>
      <c r="J689" s="97"/>
      <c r="K689" s="97"/>
    </row>
    <row r="690">
      <c r="I690" s="97"/>
      <c r="J690" s="97"/>
      <c r="K690" s="97"/>
    </row>
    <row r="691">
      <c r="I691" s="97"/>
      <c r="J691" s="97"/>
      <c r="K691" s="97"/>
    </row>
    <row r="692">
      <c r="I692" s="97"/>
      <c r="J692" s="97"/>
      <c r="K692" s="97"/>
    </row>
    <row r="693">
      <c r="I693" s="97"/>
      <c r="J693" s="97"/>
      <c r="K693" s="97"/>
    </row>
    <row r="694">
      <c r="I694" s="97"/>
      <c r="J694" s="97"/>
      <c r="K694" s="97"/>
    </row>
    <row r="695">
      <c r="I695" s="97"/>
      <c r="J695" s="97"/>
      <c r="K695" s="97"/>
    </row>
    <row r="696">
      <c r="I696" s="97"/>
      <c r="J696" s="97"/>
      <c r="K696" s="97"/>
    </row>
    <row r="697">
      <c r="I697" s="97"/>
      <c r="J697" s="97"/>
      <c r="K697" s="97"/>
    </row>
    <row r="698">
      <c r="I698" s="97"/>
      <c r="J698" s="97"/>
      <c r="K698" s="97"/>
    </row>
    <row r="699">
      <c r="I699" s="97"/>
      <c r="J699" s="97"/>
      <c r="K699" s="97"/>
    </row>
    <row r="700">
      <c r="I700" s="97"/>
      <c r="J700" s="97"/>
      <c r="K700" s="97"/>
    </row>
    <row r="701">
      <c r="I701" s="97"/>
      <c r="J701" s="97"/>
      <c r="K701" s="97"/>
    </row>
    <row r="702">
      <c r="I702" s="97"/>
      <c r="J702" s="97"/>
      <c r="K702" s="97"/>
    </row>
    <row r="703">
      <c r="I703" s="97"/>
      <c r="J703" s="97"/>
      <c r="K703" s="97"/>
    </row>
    <row r="704">
      <c r="I704" s="97"/>
      <c r="J704" s="97"/>
      <c r="K704" s="97"/>
    </row>
    <row r="705">
      <c r="I705" s="97"/>
      <c r="J705" s="97"/>
      <c r="K705" s="97"/>
    </row>
    <row r="706">
      <c r="I706" s="97"/>
      <c r="J706" s="97"/>
      <c r="K706" s="97"/>
    </row>
    <row r="707">
      <c r="I707" s="97"/>
      <c r="J707" s="97"/>
      <c r="K707" s="97"/>
    </row>
    <row r="708">
      <c r="I708" s="97"/>
      <c r="J708" s="97"/>
      <c r="K708" s="97"/>
    </row>
    <row r="709">
      <c r="I709" s="97"/>
      <c r="J709" s="97"/>
      <c r="K709" s="97"/>
    </row>
    <row r="710">
      <c r="I710" s="97"/>
      <c r="J710" s="97"/>
      <c r="K710" s="97"/>
    </row>
    <row r="711">
      <c r="I711" s="97"/>
      <c r="J711" s="97"/>
      <c r="K711" s="97"/>
    </row>
    <row r="712">
      <c r="I712" s="97"/>
      <c r="J712" s="97"/>
      <c r="K712" s="97"/>
    </row>
    <row r="713">
      <c r="I713" s="97"/>
      <c r="J713" s="97"/>
      <c r="K713" s="97"/>
    </row>
    <row r="714">
      <c r="I714" s="97"/>
      <c r="J714" s="97"/>
      <c r="K714" s="97"/>
    </row>
    <row r="715">
      <c r="I715" s="97"/>
      <c r="J715" s="97"/>
      <c r="K715" s="97"/>
    </row>
    <row r="716">
      <c r="I716" s="97"/>
      <c r="J716" s="97"/>
      <c r="K716" s="97"/>
    </row>
    <row r="717">
      <c r="I717" s="97"/>
      <c r="J717" s="97"/>
      <c r="K717" s="97"/>
    </row>
    <row r="718">
      <c r="I718" s="97"/>
      <c r="J718" s="97"/>
      <c r="K718" s="97"/>
    </row>
    <row r="719">
      <c r="I719" s="97"/>
      <c r="J719" s="97"/>
      <c r="K719" s="97"/>
    </row>
    <row r="720">
      <c r="I720" s="97"/>
      <c r="J720" s="97"/>
      <c r="K720" s="97"/>
    </row>
    <row r="721">
      <c r="I721" s="97"/>
      <c r="J721" s="97"/>
      <c r="K721" s="97"/>
    </row>
    <row r="722">
      <c r="I722" s="97"/>
      <c r="J722" s="97"/>
      <c r="K722" s="97"/>
    </row>
    <row r="723">
      <c r="I723" s="97"/>
      <c r="J723" s="97"/>
      <c r="K723" s="97"/>
    </row>
    <row r="724">
      <c r="I724" s="97"/>
      <c r="J724" s="97"/>
      <c r="K724" s="97"/>
    </row>
    <row r="725">
      <c r="I725" s="97"/>
      <c r="J725" s="97"/>
      <c r="K725" s="97"/>
    </row>
    <row r="726">
      <c r="I726" s="97"/>
      <c r="J726" s="97"/>
      <c r="K726" s="97"/>
    </row>
    <row r="727">
      <c r="I727" s="97"/>
      <c r="J727" s="97"/>
      <c r="K727" s="97"/>
    </row>
    <row r="728">
      <c r="I728" s="97"/>
      <c r="J728" s="97"/>
      <c r="K728" s="97"/>
    </row>
    <row r="729">
      <c r="I729" s="97"/>
      <c r="J729" s="97"/>
      <c r="K729" s="97"/>
    </row>
    <row r="730">
      <c r="I730" s="97"/>
      <c r="J730" s="97"/>
      <c r="K730" s="97"/>
    </row>
    <row r="731">
      <c r="I731" s="97"/>
      <c r="J731" s="97"/>
      <c r="K731" s="97"/>
    </row>
    <row r="732">
      <c r="I732" s="97"/>
      <c r="J732" s="97"/>
      <c r="K732" s="97"/>
    </row>
    <row r="733">
      <c r="I733" s="97"/>
      <c r="J733" s="97"/>
      <c r="K733" s="97"/>
    </row>
    <row r="734">
      <c r="I734" s="97"/>
      <c r="J734" s="97"/>
      <c r="K734" s="97"/>
    </row>
    <row r="735">
      <c r="I735" s="97"/>
      <c r="J735" s="97"/>
      <c r="K735" s="97"/>
    </row>
    <row r="736">
      <c r="I736" s="97"/>
      <c r="J736" s="97"/>
      <c r="K736" s="97"/>
    </row>
    <row r="737">
      <c r="I737" s="97"/>
      <c r="J737" s="97"/>
      <c r="K737" s="97"/>
    </row>
    <row r="738">
      <c r="I738" s="97"/>
      <c r="J738" s="97"/>
      <c r="K738" s="97"/>
    </row>
    <row r="739">
      <c r="I739" s="97"/>
      <c r="J739" s="97"/>
      <c r="K739" s="97"/>
    </row>
    <row r="740">
      <c r="I740" s="97"/>
      <c r="J740" s="97"/>
      <c r="K740" s="97"/>
    </row>
    <row r="741">
      <c r="I741" s="97"/>
      <c r="J741" s="97"/>
      <c r="K741" s="97"/>
    </row>
    <row r="742">
      <c r="I742" s="97"/>
      <c r="J742" s="97"/>
      <c r="K742" s="97"/>
    </row>
    <row r="743">
      <c r="I743" s="97"/>
      <c r="J743" s="97"/>
      <c r="K743" s="97"/>
    </row>
    <row r="744">
      <c r="I744" s="97"/>
      <c r="J744" s="97"/>
      <c r="K744" s="97"/>
    </row>
    <row r="745">
      <c r="I745" s="97"/>
      <c r="J745" s="97"/>
      <c r="K745" s="97"/>
    </row>
    <row r="746">
      <c r="I746" s="97"/>
      <c r="J746" s="97"/>
      <c r="K746" s="97"/>
    </row>
    <row r="747">
      <c r="I747" s="97"/>
      <c r="J747" s="97"/>
      <c r="K747" s="97"/>
    </row>
    <row r="748">
      <c r="I748" s="97"/>
      <c r="J748" s="97"/>
      <c r="K748" s="97"/>
    </row>
    <row r="749">
      <c r="I749" s="97"/>
      <c r="J749" s="97"/>
      <c r="K749" s="97"/>
    </row>
    <row r="750">
      <c r="I750" s="97"/>
      <c r="J750" s="97"/>
      <c r="K750" s="97"/>
    </row>
    <row r="751">
      <c r="I751" s="97"/>
      <c r="J751" s="97"/>
      <c r="K751" s="97"/>
    </row>
    <row r="752">
      <c r="I752" s="97"/>
      <c r="J752" s="97"/>
      <c r="K752" s="97"/>
    </row>
    <row r="753">
      <c r="I753" s="97"/>
      <c r="J753" s="97"/>
      <c r="K753" s="97"/>
    </row>
    <row r="754">
      <c r="I754" s="97"/>
      <c r="J754" s="97"/>
      <c r="K754" s="97"/>
    </row>
    <row r="755">
      <c r="I755" s="97"/>
      <c r="J755" s="97"/>
      <c r="K755" s="97"/>
    </row>
    <row r="756">
      <c r="I756" s="97"/>
      <c r="J756" s="97"/>
      <c r="K756" s="97"/>
    </row>
    <row r="757">
      <c r="I757" s="97"/>
      <c r="J757" s="97"/>
      <c r="K757" s="97"/>
    </row>
    <row r="758">
      <c r="I758" s="97"/>
      <c r="J758" s="97"/>
      <c r="K758" s="97"/>
    </row>
    <row r="759">
      <c r="I759" s="97"/>
      <c r="J759" s="97"/>
      <c r="K759" s="97"/>
    </row>
    <row r="760">
      <c r="I760" s="97"/>
      <c r="J760" s="97"/>
      <c r="K760" s="97"/>
    </row>
    <row r="761">
      <c r="I761" s="97"/>
      <c r="J761" s="97"/>
      <c r="K761" s="97"/>
    </row>
    <row r="762">
      <c r="I762" s="97"/>
      <c r="J762" s="97"/>
      <c r="K762" s="97"/>
    </row>
    <row r="763">
      <c r="I763" s="97"/>
      <c r="J763" s="97"/>
      <c r="K763" s="97"/>
    </row>
    <row r="764">
      <c r="I764" s="97"/>
      <c r="J764" s="97"/>
      <c r="K764" s="97"/>
    </row>
    <row r="765">
      <c r="I765" s="97"/>
      <c r="J765" s="97"/>
      <c r="K765" s="97"/>
    </row>
    <row r="766">
      <c r="I766" s="97"/>
      <c r="J766" s="97"/>
      <c r="K766" s="97"/>
    </row>
    <row r="767">
      <c r="I767" s="97"/>
      <c r="J767" s="97"/>
      <c r="K767" s="97"/>
    </row>
    <row r="768">
      <c r="I768" s="97"/>
      <c r="J768" s="97"/>
      <c r="K768" s="97"/>
    </row>
    <row r="769">
      <c r="I769" s="97"/>
      <c r="J769" s="97"/>
      <c r="K769" s="97"/>
    </row>
    <row r="770">
      <c r="I770" s="97"/>
      <c r="J770" s="97"/>
      <c r="K770" s="97"/>
    </row>
    <row r="771">
      <c r="I771" s="97"/>
      <c r="J771" s="97"/>
      <c r="K771" s="97"/>
    </row>
    <row r="772">
      <c r="I772" s="97"/>
      <c r="J772" s="97"/>
      <c r="K772" s="97"/>
    </row>
    <row r="773">
      <c r="I773" s="97"/>
      <c r="J773" s="97"/>
      <c r="K773" s="97"/>
    </row>
    <row r="774">
      <c r="I774" s="97"/>
      <c r="J774" s="97"/>
      <c r="K774" s="97"/>
    </row>
    <row r="775">
      <c r="I775" s="97"/>
      <c r="J775" s="97"/>
      <c r="K775" s="97"/>
    </row>
    <row r="776">
      <c r="I776" s="97"/>
      <c r="J776" s="97"/>
      <c r="K776" s="97"/>
    </row>
    <row r="777">
      <c r="I777" s="97"/>
      <c r="J777" s="97"/>
      <c r="K777" s="97"/>
    </row>
    <row r="778">
      <c r="I778" s="97"/>
      <c r="J778" s="97"/>
      <c r="K778" s="97"/>
    </row>
    <row r="779">
      <c r="I779" s="97"/>
      <c r="J779" s="97"/>
      <c r="K779" s="97"/>
    </row>
    <row r="780">
      <c r="I780" s="97"/>
      <c r="J780" s="97"/>
      <c r="K780" s="97"/>
    </row>
    <row r="781">
      <c r="I781" s="97"/>
      <c r="J781" s="97"/>
      <c r="K781" s="97"/>
    </row>
    <row r="782">
      <c r="I782" s="97"/>
      <c r="J782" s="97"/>
      <c r="K782" s="97"/>
    </row>
    <row r="783">
      <c r="I783" s="97"/>
      <c r="J783" s="97"/>
      <c r="K783" s="97"/>
    </row>
    <row r="784">
      <c r="I784" s="97"/>
      <c r="J784" s="97"/>
      <c r="K784" s="97"/>
    </row>
    <row r="785">
      <c r="I785" s="97"/>
      <c r="J785" s="97"/>
      <c r="K785" s="97"/>
    </row>
    <row r="786">
      <c r="I786" s="97"/>
      <c r="J786" s="97"/>
      <c r="K786" s="97"/>
    </row>
    <row r="787">
      <c r="I787" s="97"/>
      <c r="J787" s="97"/>
      <c r="K787" s="97"/>
    </row>
    <row r="788">
      <c r="I788" s="97"/>
      <c r="J788" s="97"/>
      <c r="K788" s="97"/>
    </row>
    <row r="789">
      <c r="I789" s="97"/>
      <c r="J789" s="97"/>
      <c r="K789" s="97"/>
    </row>
    <row r="790">
      <c r="I790" s="97"/>
      <c r="J790" s="97"/>
      <c r="K790" s="97"/>
    </row>
    <row r="791">
      <c r="I791" s="97"/>
      <c r="J791" s="97"/>
      <c r="K791" s="97"/>
    </row>
    <row r="792">
      <c r="I792" s="97"/>
      <c r="J792" s="97"/>
      <c r="K792" s="97"/>
    </row>
    <row r="793">
      <c r="I793" s="97"/>
      <c r="J793" s="97"/>
      <c r="K793" s="97"/>
    </row>
    <row r="794">
      <c r="I794" s="97"/>
      <c r="J794" s="97"/>
      <c r="K794" s="97"/>
    </row>
    <row r="795">
      <c r="I795" s="97"/>
      <c r="J795" s="97"/>
      <c r="K795" s="97"/>
    </row>
    <row r="796">
      <c r="I796" s="97"/>
      <c r="J796" s="97"/>
      <c r="K796" s="97"/>
    </row>
    <row r="797">
      <c r="I797" s="97"/>
      <c r="J797" s="97"/>
      <c r="K797" s="97"/>
    </row>
    <row r="798">
      <c r="I798" s="97"/>
      <c r="J798" s="97"/>
      <c r="K798" s="97"/>
    </row>
    <row r="799">
      <c r="I799" s="97"/>
      <c r="J799" s="97"/>
      <c r="K799" s="97"/>
    </row>
    <row r="800">
      <c r="I800" s="97"/>
      <c r="J800" s="97"/>
      <c r="K800" s="97"/>
    </row>
    <row r="801">
      <c r="I801" s="97"/>
      <c r="J801" s="97"/>
      <c r="K801" s="97"/>
    </row>
    <row r="802">
      <c r="I802" s="97"/>
      <c r="J802" s="97"/>
      <c r="K802" s="97"/>
    </row>
    <row r="803">
      <c r="I803" s="97"/>
      <c r="J803" s="97"/>
      <c r="K803" s="97"/>
    </row>
    <row r="804">
      <c r="I804" s="97"/>
      <c r="J804" s="97"/>
      <c r="K804" s="97"/>
    </row>
    <row r="805">
      <c r="I805" s="97"/>
      <c r="J805" s="97"/>
      <c r="K805" s="97"/>
    </row>
    <row r="806">
      <c r="I806" s="97"/>
      <c r="J806" s="97"/>
      <c r="K806" s="97"/>
    </row>
    <row r="807">
      <c r="I807" s="97"/>
      <c r="J807" s="97"/>
      <c r="K807" s="97"/>
    </row>
    <row r="808">
      <c r="I808" s="97"/>
      <c r="J808" s="97"/>
      <c r="K808" s="97"/>
    </row>
    <row r="809">
      <c r="I809" s="97"/>
      <c r="J809" s="97"/>
      <c r="K809" s="97"/>
    </row>
    <row r="810">
      <c r="I810" s="97"/>
      <c r="J810" s="97"/>
      <c r="K810" s="97"/>
    </row>
    <row r="811">
      <c r="I811" s="97"/>
      <c r="J811" s="97"/>
      <c r="K811" s="97"/>
    </row>
    <row r="812">
      <c r="I812" s="97"/>
      <c r="J812" s="97"/>
      <c r="K812" s="97"/>
    </row>
    <row r="813">
      <c r="I813" s="97"/>
      <c r="J813" s="97"/>
      <c r="K813" s="97"/>
    </row>
    <row r="814">
      <c r="I814" s="97"/>
      <c r="J814" s="97"/>
      <c r="K814" s="97"/>
    </row>
    <row r="815">
      <c r="I815" s="97"/>
      <c r="J815" s="97"/>
      <c r="K815" s="97"/>
    </row>
    <row r="816">
      <c r="I816" s="97"/>
      <c r="J816" s="97"/>
      <c r="K816" s="97"/>
    </row>
    <row r="817">
      <c r="I817" s="97"/>
      <c r="J817" s="97"/>
      <c r="K817" s="97"/>
    </row>
    <row r="818">
      <c r="I818" s="97"/>
      <c r="J818" s="97"/>
      <c r="K818" s="97"/>
    </row>
    <row r="819">
      <c r="I819" s="97"/>
      <c r="J819" s="97"/>
      <c r="K819" s="97"/>
    </row>
    <row r="820">
      <c r="I820" s="97"/>
      <c r="J820" s="97"/>
      <c r="K820" s="97"/>
    </row>
    <row r="821">
      <c r="I821" s="97"/>
      <c r="J821" s="97"/>
      <c r="K821" s="97"/>
    </row>
    <row r="822">
      <c r="I822" s="97"/>
      <c r="J822" s="97"/>
      <c r="K822" s="97"/>
    </row>
    <row r="823">
      <c r="I823" s="97"/>
      <c r="J823" s="97"/>
      <c r="K823" s="97"/>
    </row>
    <row r="824">
      <c r="I824" s="97"/>
      <c r="J824" s="97"/>
      <c r="K824" s="97"/>
    </row>
    <row r="825">
      <c r="I825" s="97"/>
      <c r="J825" s="97"/>
      <c r="K825" s="97"/>
    </row>
    <row r="826">
      <c r="I826" s="97"/>
      <c r="J826" s="97"/>
      <c r="K826" s="97"/>
    </row>
    <row r="827">
      <c r="I827" s="97"/>
      <c r="J827" s="97"/>
      <c r="K827" s="97"/>
    </row>
    <row r="828">
      <c r="I828" s="97"/>
      <c r="J828" s="97"/>
      <c r="K828" s="97"/>
    </row>
    <row r="829">
      <c r="I829" s="97"/>
      <c r="J829" s="97"/>
      <c r="K829" s="97"/>
    </row>
    <row r="830">
      <c r="I830" s="97"/>
      <c r="J830" s="97"/>
      <c r="K830" s="97"/>
    </row>
    <row r="831">
      <c r="I831" s="97"/>
      <c r="J831" s="97"/>
      <c r="K831" s="97"/>
    </row>
    <row r="832">
      <c r="I832" s="97"/>
      <c r="J832" s="97"/>
      <c r="K832" s="97"/>
    </row>
    <row r="833">
      <c r="I833" s="97"/>
      <c r="J833" s="97"/>
      <c r="K833" s="97"/>
    </row>
    <row r="834">
      <c r="I834" s="97"/>
      <c r="J834" s="97"/>
      <c r="K834" s="97"/>
    </row>
    <row r="835">
      <c r="I835" s="97"/>
      <c r="J835" s="97"/>
      <c r="K835" s="97"/>
    </row>
    <row r="836">
      <c r="I836" s="97"/>
      <c r="J836" s="97"/>
      <c r="K836" s="97"/>
    </row>
    <row r="837">
      <c r="I837" s="97"/>
      <c r="J837" s="97"/>
      <c r="K837" s="97"/>
    </row>
    <row r="838">
      <c r="I838" s="97"/>
      <c r="J838" s="97"/>
      <c r="K838" s="97"/>
    </row>
    <row r="839">
      <c r="I839" s="97"/>
      <c r="J839" s="97"/>
      <c r="K839" s="97"/>
    </row>
    <row r="840">
      <c r="I840" s="97"/>
      <c r="J840" s="97"/>
      <c r="K840" s="97"/>
    </row>
    <row r="841">
      <c r="I841" s="97"/>
      <c r="J841" s="97"/>
      <c r="K841" s="97"/>
    </row>
    <row r="842">
      <c r="I842" s="97"/>
      <c r="J842" s="97"/>
      <c r="K842" s="97"/>
    </row>
    <row r="843">
      <c r="I843" s="97"/>
      <c r="J843" s="97"/>
      <c r="K843" s="97"/>
    </row>
    <row r="844">
      <c r="I844" s="97"/>
      <c r="J844" s="97"/>
      <c r="K844" s="97"/>
    </row>
    <row r="845">
      <c r="I845" s="97"/>
      <c r="J845" s="97"/>
      <c r="K845" s="97"/>
    </row>
    <row r="846">
      <c r="I846" s="97"/>
      <c r="J846" s="97"/>
      <c r="K846" s="97"/>
    </row>
    <row r="847">
      <c r="I847" s="97"/>
      <c r="J847" s="97"/>
      <c r="K847" s="97"/>
    </row>
    <row r="848">
      <c r="I848" s="97"/>
      <c r="J848" s="97"/>
      <c r="K848" s="97"/>
    </row>
    <row r="849">
      <c r="I849" s="97"/>
      <c r="J849" s="97"/>
      <c r="K849" s="97"/>
    </row>
    <row r="850">
      <c r="I850" s="97"/>
      <c r="J850" s="97"/>
      <c r="K850" s="97"/>
    </row>
    <row r="851">
      <c r="I851" s="97"/>
      <c r="J851" s="97"/>
      <c r="K851" s="97"/>
    </row>
    <row r="852">
      <c r="I852" s="97"/>
      <c r="J852" s="97"/>
      <c r="K852" s="97"/>
    </row>
    <row r="853">
      <c r="I853" s="97"/>
      <c r="J853" s="97"/>
      <c r="K853" s="97"/>
    </row>
    <row r="854">
      <c r="I854" s="97"/>
      <c r="J854" s="97"/>
      <c r="K854" s="97"/>
    </row>
    <row r="855">
      <c r="I855" s="97"/>
      <c r="J855" s="97"/>
      <c r="K855" s="97"/>
    </row>
    <row r="856">
      <c r="I856" s="97"/>
      <c r="J856" s="97"/>
      <c r="K856" s="97"/>
    </row>
    <row r="857">
      <c r="I857" s="97"/>
      <c r="J857" s="97"/>
      <c r="K857" s="97"/>
    </row>
    <row r="858">
      <c r="I858" s="97"/>
      <c r="J858" s="97"/>
      <c r="K858" s="97"/>
    </row>
    <row r="859">
      <c r="I859" s="97"/>
      <c r="J859" s="97"/>
      <c r="K859" s="97"/>
    </row>
    <row r="860">
      <c r="I860" s="97"/>
      <c r="J860" s="97"/>
      <c r="K860" s="97"/>
    </row>
    <row r="861">
      <c r="I861" s="97"/>
      <c r="J861" s="97"/>
      <c r="K861" s="97"/>
    </row>
    <row r="862">
      <c r="I862" s="97"/>
      <c r="J862" s="97"/>
      <c r="K862" s="97"/>
    </row>
    <row r="863">
      <c r="I863" s="97"/>
      <c r="J863" s="97"/>
      <c r="K863" s="97"/>
    </row>
    <row r="864">
      <c r="I864" s="97"/>
      <c r="J864" s="97"/>
      <c r="K864" s="97"/>
    </row>
    <row r="865">
      <c r="I865" s="97"/>
      <c r="J865" s="97"/>
      <c r="K865" s="97"/>
    </row>
    <row r="866">
      <c r="I866" s="97"/>
      <c r="J866" s="97"/>
      <c r="K866" s="97"/>
    </row>
    <row r="867">
      <c r="I867" s="97"/>
      <c r="J867" s="97"/>
      <c r="K867" s="97"/>
    </row>
    <row r="868">
      <c r="I868" s="97"/>
      <c r="J868" s="97"/>
      <c r="K868" s="97"/>
    </row>
    <row r="869">
      <c r="I869" s="97"/>
      <c r="J869" s="97"/>
      <c r="K869" s="97"/>
    </row>
    <row r="870">
      <c r="I870" s="97"/>
      <c r="J870" s="97"/>
      <c r="K870" s="97"/>
    </row>
    <row r="871">
      <c r="I871" s="97"/>
      <c r="J871" s="97"/>
      <c r="K871" s="97"/>
    </row>
    <row r="872">
      <c r="I872" s="97"/>
      <c r="J872" s="97"/>
      <c r="K872" s="97"/>
    </row>
    <row r="873">
      <c r="I873" s="97"/>
      <c r="J873" s="97"/>
      <c r="K873" s="97"/>
    </row>
    <row r="874">
      <c r="I874" s="97"/>
      <c r="J874" s="97"/>
      <c r="K874" s="97"/>
    </row>
    <row r="875">
      <c r="I875" s="97"/>
      <c r="J875" s="97"/>
      <c r="K875" s="97"/>
    </row>
    <row r="876">
      <c r="I876" s="97"/>
      <c r="J876" s="97"/>
      <c r="K876" s="97"/>
    </row>
    <row r="877">
      <c r="I877" s="97"/>
      <c r="J877" s="97"/>
      <c r="K877" s="97"/>
    </row>
    <row r="878">
      <c r="I878" s="97"/>
      <c r="J878" s="97"/>
      <c r="K878" s="97"/>
    </row>
    <row r="879">
      <c r="I879" s="97"/>
      <c r="J879" s="97"/>
      <c r="K879" s="97"/>
    </row>
    <row r="880">
      <c r="I880" s="97"/>
      <c r="J880" s="97"/>
      <c r="K880" s="97"/>
    </row>
    <row r="881">
      <c r="I881" s="97"/>
      <c r="J881" s="97"/>
      <c r="K881" s="97"/>
    </row>
    <row r="882">
      <c r="I882" s="97"/>
      <c r="J882" s="97"/>
      <c r="K882" s="97"/>
    </row>
    <row r="883">
      <c r="I883" s="97"/>
      <c r="J883" s="97"/>
      <c r="K883" s="97"/>
    </row>
    <row r="884">
      <c r="I884" s="97"/>
      <c r="J884" s="97"/>
      <c r="K884" s="97"/>
    </row>
    <row r="885">
      <c r="I885" s="97"/>
      <c r="J885" s="97"/>
      <c r="K885" s="97"/>
    </row>
    <row r="886">
      <c r="I886" s="97"/>
      <c r="J886" s="97"/>
      <c r="K886" s="97"/>
    </row>
    <row r="887">
      <c r="I887" s="97"/>
      <c r="J887" s="97"/>
      <c r="K887" s="97"/>
    </row>
    <row r="888">
      <c r="I888" s="97"/>
      <c r="J888" s="97"/>
      <c r="K888" s="97"/>
    </row>
    <row r="889">
      <c r="I889" s="97"/>
      <c r="J889" s="97"/>
      <c r="K889" s="97"/>
    </row>
    <row r="890">
      <c r="I890" s="97"/>
      <c r="J890" s="97"/>
      <c r="K890" s="97"/>
    </row>
    <row r="891">
      <c r="I891" s="97"/>
      <c r="J891" s="97"/>
      <c r="K891" s="97"/>
    </row>
    <row r="892">
      <c r="I892" s="97"/>
      <c r="J892" s="97"/>
      <c r="K892" s="97"/>
    </row>
    <row r="893">
      <c r="I893" s="97"/>
      <c r="J893" s="97"/>
      <c r="K893" s="97"/>
    </row>
    <row r="894">
      <c r="I894" s="97"/>
      <c r="J894" s="97"/>
      <c r="K894" s="97"/>
    </row>
    <row r="895">
      <c r="I895" s="97"/>
      <c r="J895" s="97"/>
      <c r="K895" s="97"/>
    </row>
    <row r="896">
      <c r="I896" s="97"/>
      <c r="J896" s="97"/>
      <c r="K896" s="97"/>
    </row>
    <row r="897">
      <c r="I897" s="97"/>
      <c r="J897" s="97"/>
      <c r="K897" s="97"/>
    </row>
    <row r="898">
      <c r="I898" s="97"/>
      <c r="J898" s="97"/>
      <c r="K898" s="97"/>
    </row>
    <row r="899">
      <c r="I899" s="97"/>
      <c r="J899" s="97"/>
      <c r="K899" s="97"/>
    </row>
    <row r="900">
      <c r="I900" s="97"/>
      <c r="J900" s="97"/>
      <c r="K900" s="97"/>
    </row>
    <row r="901">
      <c r="I901" s="97"/>
      <c r="J901" s="97"/>
      <c r="K901" s="97"/>
    </row>
    <row r="902">
      <c r="I902" s="97"/>
      <c r="J902" s="97"/>
      <c r="K902" s="97"/>
    </row>
    <row r="903">
      <c r="I903" s="97"/>
      <c r="J903" s="97"/>
      <c r="K903" s="97"/>
    </row>
    <row r="904">
      <c r="I904" s="97"/>
      <c r="J904" s="97"/>
      <c r="K904" s="97"/>
    </row>
    <row r="905">
      <c r="I905" s="97"/>
      <c r="J905" s="97"/>
      <c r="K905" s="97"/>
    </row>
    <row r="906">
      <c r="I906" s="97"/>
      <c r="J906" s="97"/>
      <c r="K906" s="97"/>
    </row>
    <row r="907">
      <c r="I907" s="97"/>
      <c r="J907" s="97"/>
      <c r="K907" s="97"/>
    </row>
    <row r="908">
      <c r="I908" s="97"/>
      <c r="J908" s="97"/>
      <c r="K908" s="97"/>
    </row>
    <row r="909">
      <c r="I909" s="97"/>
      <c r="J909" s="97"/>
      <c r="K909" s="97"/>
    </row>
    <row r="910">
      <c r="I910" s="97"/>
      <c r="J910" s="97"/>
      <c r="K910" s="97"/>
    </row>
    <row r="911">
      <c r="I911" s="97"/>
      <c r="J911" s="97"/>
      <c r="K911" s="97"/>
    </row>
    <row r="912">
      <c r="I912" s="97"/>
      <c r="J912" s="97"/>
      <c r="K912" s="97"/>
    </row>
    <row r="913">
      <c r="I913" s="97"/>
      <c r="J913" s="97"/>
      <c r="K913" s="97"/>
    </row>
    <row r="914">
      <c r="I914" s="97"/>
      <c r="J914" s="97"/>
      <c r="K914" s="97"/>
    </row>
    <row r="915">
      <c r="I915" s="97"/>
      <c r="J915" s="97"/>
      <c r="K915" s="97"/>
    </row>
    <row r="916">
      <c r="I916" s="97"/>
      <c r="J916" s="97"/>
      <c r="K916" s="97"/>
    </row>
    <row r="917">
      <c r="I917" s="97"/>
      <c r="J917" s="97"/>
      <c r="K917" s="97"/>
    </row>
    <row r="918">
      <c r="I918" s="97"/>
      <c r="J918" s="97"/>
      <c r="K918" s="97"/>
    </row>
    <row r="919">
      <c r="I919" s="97"/>
      <c r="J919" s="97"/>
      <c r="K919" s="97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showGridLines="0" workbookViewId="0"/>
  </sheetViews>
  <sheetFormatPr customHeight="1" defaultColWidth="12.63" defaultRowHeight="15.75"/>
  <sheetData>
    <row r="1" hidden="1">
      <c r="A1" s="102"/>
      <c r="B1" s="102" t="str">
        <f>'Financials Monthly'!I3</f>
        <v>Jan'22</v>
      </c>
      <c r="C1" s="102" t="str">
        <f>'Financials Monthly'!J3</f>
        <v>Feb'22</v>
      </c>
      <c r="D1" s="102" t="str">
        <f>'Financials Monthly'!K3</f>
        <v>Mar'22</v>
      </c>
      <c r="E1" s="102" t="str">
        <f>'Financials Monthly'!L3</f>
        <v>Apr'22</v>
      </c>
      <c r="F1" s="102" t="str">
        <f>'Financials Monthly'!M3</f>
        <v>May'22</v>
      </c>
      <c r="G1" s="102" t="str">
        <f>'Financials Monthly'!N3</f>
        <v>Jun'22</v>
      </c>
      <c r="H1" s="102" t="str">
        <f>'Financials Monthly'!O3</f>
        <v>Jul'22</v>
      </c>
      <c r="I1" s="102" t="str">
        <f>'Financials Monthly'!P3</f>
        <v>Aug'22</v>
      </c>
      <c r="J1" s="102" t="str">
        <f>'Financials Monthly'!Q3</f>
        <v>Sep'22</v>
      </c>
      <c r="K1" s="102" t="str">
        <f>'Financials Monthly'!R3</f>
        <v>Oct'22</v>
      </c>
      <c r="L1" s="102" t="str">
        <f>'Financials Monthly'!S3</f>
        <v>Nov'22</v>
      </c>
      <c r="M1" s="102" t="str">
        <f>'Financials Monthly'!T3</f>
        <v>Dec'22</v>
      </c>
      <c r="N1" s="102" t="str">
        <f>'Financials Monthly'!U3</f>
        <v>Jan'23</v>
      </c>
      <c r="O1" s="102" t="str">
        <f>'Financials Monthly'!V3</f>
        <v>Feb'23</v>
      </c>
      <c r="P1" s="102" t="str">
        <f>'Financials Monthly'!W3</f>
        <v>Mar'23</v>
      </c>
      <c r="Q1" s="102" t="str">
        <f>'Financials Monthly'!X3</f>
        <v>Apr'23</v>
      </c>
      <c r="R1" s="102" t="str">
        <f>'Financials Monthly'!Y3</f>
        <v>May'23</v>
      </c>
      <c r="S1" s="102" t="str">
        <f>'Financials Monthly'!Z3</f>
        <v>Jun'23</v>
      </c>
      <c r="T1" s="102" t="str">
        <f>'Financials Monthly'!AA3</f>
        <v>Jul'23</v>
      </c>
      <c r="U1" s="102" t="str">
        <f>'Financials Monthly'!AB3</f>
        <v>Aug'23</v>
      </c>
      <c r="V1" s="102" t="str">
        <f>'Financials Monthly'!AC3</f>
        <v>Sep'23</v>
      </c>
      <c r="W1" s="102" t="str">
        <f>'Financials Monthly'!AD3</f>
        <v>Oct'23</v>
      </c>
      <c r="X1" s="102" t="str">
        <f>'Financials Monthly'!AE3</f>
        <v>Nov'23</v>
      </c>
      <c r="Y1" s="102" t="str">
        <f>'Financials Monthly'!AF3</f>
        <v>Dec'23</v>
      </c>
      <c r="Z1" s="102" t="str">
        <f>'Financials Monthly'!AG3</f>
        <v>Jan'24</v>
      </c>
      <c r="AA1" s="102" t="str">
        <f>'Financials Monthly'!AH3</f>
        <v>Feb'24</v>
      </c>
      <c r="AB1" s="102" t="str">
        <f>'Financials Monthly'!AI3</f>
        <v>Mar'24</v>
      </c>
      <c r="AC1" s="102" t="str">
        <f>'Financials Monthly'!AJ3</f>
        <v>Apr'24</v>
      </c>
      <c r="AD1" s="102" t="str">
        <f>'Financials Monthly'!AK3</f>
        <v>May'24</v>
      </c>
      <c r="AE1" s="102" t="str">
        <f>'Financials Monthly'!AL3</f>
        <v>Jun'24</v>
      </c>
      <c r="AF1" s="102" t="str">
        <f>'Financials Monthly'!AM3</f>
        <v>Jul'24</v>
      </c>
      <c r="AG1" s="102" t="str">
        <f>'Financials Monthly'!AN3</f>
        <v>Aug'24</v>
      </c>
      <c r="AH1" s="102" t="str">
        <f>'Financials Monthly'!AO3</f>
        <v>Sep'24</v>
      </c>
      <c r="AI1" s="102" t="str">
        <f>'Financials Monthly'!AP3</f>
        <v>Oct'24</v>
      </c>
      <c r="AJ1" s="102" t="str">
        <f>'Financials Monthly'!AQ3</f>
        <v>Nov'24</v>
      </c>
      <c r="AK1" s="102" t="str">
        <f>'Financials Monthly'!AR3</f>
        <v>Dec'24</v>
      </c>
    </row>
    <row r="2" hidden="1">
      <c r="A2" s="103" t="s">
        <v>220</v>
      </c>
      <c r="B2" s="104">
        <f>'Financials Monthly'!I70</f>
        <v>311997.5</v>
      </c>
      <c r="C2" s="104">
        <f>'Financials Monthly'!J70</f>
        <v>-22032.5</v>
      </c>
      <c r="D2" s="104">
        <f>'Financials Monthly'!K70</f>
        <v>11317.5</v>
      </c>
      <c r="E2" s="104">
        <f>'Financials Monthly'!L70</f>
        <v>10280</v>
      </c>
      <c r="F2" s="104">
        <f>'Financials Monthly'!M70</f>
        <v>3085</v>
      </c>
      <c r="G2" s="104">
        <f>'Financials Monthly'!N70</f>
        <v>21010</v>
      </c>
      <c r="H2" s="104">
        <f>'Financials Monthly'!O70</f>
        <v>22880</v>
      </c>
      <c r="I2" s="104">
        <f>'Financials Monthly'!P70</f>
        <v>29040</v>
      </c>
      <c r="J2" s="104">
        <f>'Financials Monthly'!Q70</f>
        <v>25960</v>
      </c>
      <c r="K2" s="104">
        <f>'Financials Monthly'!R70</f>
        <v>22880</v>
      </c>
      <c r="L2" s="104">
        <f>'Financials Monthly'!S70</f>
        <v>-174040</v>
      </c>
      <c r="M2" s="104">
        <f>'Financials Monthly'!T70</f>
        <v>10960</v>
      </c>
      <c r="N2" s="104">
        <f>'Financials Monthly'!U70</f>
        <v>25960</v>
      </c>
      <c r="O2" s="104">
        <f>'Financials Monthly'!V70</f>
        <v>19800</v>
      </c>
      <c r="P2" s="104">
        <f>'Financials Monthly'!W70</f>
        <v>29040</v>
      </c>
      <c r="Q2" s="104">
        <f>'Financials Monthly'!X70</f>
        <v>19800</v>
      </c>
      <c r="R2" s="104">
        <f>'Financials Monthly'!Y70</f>
        <v>15240</v>
      </c>
      <c r="S2" s="104">
        <f>'Financials Monthly'!Z70</f>
        <v>25960</v>
      </c>
      <c r="T2" s="104">
        <f>'Financials Monthly'!AA70</f>
        <v>22880</v>
      </c>
      <c r="U2" s="104">
        <f>'Financials Monthly'!AB70</f>
        <v>29040</v>
      </c>
      <c r="V2" s="104">
        <f>'Financials Monthly'!AC70</f>
        <v>22880</v>
      </c>
      <c r="W2" s="104">
        <f>'Financials Monthly'!AD70</f>
        <v>25960</v>
      </c>
      <c r="X2" s="104">
        <f>'Financials Monthly'!AE70</f>
        <v>25960</v>
      </c>
      <c r="Y2" s="104">
        <f>'Financials Monthly'!AF70</f>
        <v>7880</v>
      </c>
      <c r="Z2" s="104">
        <f>'Financials Monthly'!AG70</f>
        <v>309040</v>
      </c>
      <c r="AA2" s="104">
        <f>'Financials Monthly'!AH70</f>
        <v>22880</v>
      </c>
      <c r="AB2" s="104">
        <f>'Financials Monthly'!AI70</f>
        <v>22880</v>
      </c>
      <c r="AC2" s="104">
        <f>'Financials Monthly'!AJ70</f>
        <v>25960</v>
      </c>
      <c r="AD2" s="104">
        <f>'Financials Monthly'!AK70</f>
        <v>15240</v>
      </c>
      <c r="AE2" s="104">
        <f>'Financials Monthly'!AL70</f>
        <v>19800</v>
      </c>
      <c r="AF2" s="104">
        <f>'Financials Monthly'!AM70</f>
        <v>29040</v>
      </c>
      <c r="AG2" s="104">
        <f>'Financials Monthly'!AN70</f>
        <v>25960</v>
      </c>
      <c r="AH2" s="104">
        <f>'Financials Monthly'!AO70</f>
        <v>22880</v>
      </c>
      <c r="AI2" s="104">
        <f>'Financials Monthly'!AP70</f>
        <v>29040</v>
      </c>
      <c r="AJ2" s="104">
        <f>'Financials Monthly'!AQ70</f>
        <v>22880</v>
      </c>
      <c r="AK2" s="104">
        <f>'Financials Monthly'!AR70</f>
        <v>10960</v>
      </c>
    </row>
    <row r="3" hidden="1">
      <c r="A3" s="103" t="s">
        <v>221</v>
      </c>
      <c r="B3" s="104">
        <f>'Financials Monthly'!I71</f>
        <v>411997.5</v>
      </c>
      <c r="C3" s="104">
        <f>'Financials Monthly'!J71</f>
        <v>389965</v>
      </c>
      <c r="D3" s="104">
        <f>'Financials Monthly'!K71</f>
        <v>401282.5</v>
      </c>
      <c r="E3" s="104">
        <f>'Financials Monthly'!L71</f>
        <v>411562.5</v>
      </c>
      <c r="F3" s="104">
        <f>'Financials Monthly'!M71</f>
        <v>414647.5</v>
      </c>
      <c r="G3" s="104">
        <f>'Financials Monthly'!N71</f>
        <v>435657.5</v>
      </c>
      <c r="H3" s="104">
        <f>'Financials Monthly'!O71</f>
        <v>458537.5</v>
      </c>
      <c r="I3" s="104">
        <f>'Financials Monthly'!P71</f>
        <v>487577.5</v>
      </c>
      <c r="J3" s="104">
        <f>'Financials Monthly'!Q71</f>
        <v>513537.5</v>
      </c>
      <c r="K3" s="104">
        <f>'Financials Monthly'!R71</f>
        <v>536417.5</v>
      </c>
      <c r="L3" s="104">
        <f>'Financials Monthly'!S71</f>
        <v>362377.5</v>
      </c>
      <c r="M3" s="104">
        <f>'Financials Monthly'!T71</f>
        <v>373337.5</v>
      </c>
      <c r="N3" s="104">
        <f>'Financials Monthly'!U71</f>
        <v>399297.5</v>
      </c>
      <c r="O3" s="104">
        <f>'Financials Monthly'!V71</f>
        <v>419097.5</v>
      </c>
      <c r="P3" s="104">
        <f>'Financials Monthly'!W71</f>
        <v>448137.5</v>
      </c>
      <c r="Q3" s="104">
        <f>'Financials Monthly'!X71</f>
        <v>467937.5</v>
      </c>
      <c r="R3" s="104">
        <f>'Financials Monthly'!Y71</f>
        <v>483177.5</v>
      </c>
      <c r="S3" s="104">
        <f>'Financials Monthly'!Z71</f>
        <v>509137.5</v>
      </c>
      <c r="T3" s="104">
        <f>'Financials Monthly'!AA71</f>
        <v>532017.5</v>
      </c>
      <c r="U3" s="104">
        <f>'Financials Monthly'!AB71</f>
        <v>561057.5</v>
      </c>
      <c r="V3" s="104">
        <f>'Financials Monthly'!AC71</f>
        <v>583937.5</v>
      </c>
      <c r="W3" s="104">
        <f>'Financials Monthly'!AD71</f>
        <v>609897.5</v>
      </c>
      <c r="X3" s="104">
        <f>'Financials Monthly'!AE71</f>
        <v>635857.5</v>
      </c>
      <c r="Y3" s="104">
        <f>'Financials Monthly'!AF71</f>
        <v>643737.5</v>
      </c>
      <c r="Z3" s="104">
        <f>'Financials Monthly'!AG71</f>
        <v>952777.5</v>
      </c>
      <c r="AA3" s="104">
        <f>'Financials Monthly'!AH71</f>
        <v>975657.5</v>
      </c>
      <c r="AB3" s="104">
        <f>'Financials Monthly'!AI71</f>
        <v>998537.5</v>
      </c>
      <c r="AC3" s="104">
        <f>'Financials Monthly'!AJ71</f>
        <v>1024497.5</v>
      </c>
      <c r="AD3" s="104">
        <f>'Financials Monthly'!AK71</f>
        <v>1039737.5</v>
      </c>
      <c r="AE3" s="104">
        <f>'Financials Monthly'!AL71</f>
        <v>1059537.5</v>
      </c>
      <c r="AF3" s="104">
        <f>'Financials Monthly'!AM71</f>
        <v>1088577.5</v>
      </c>
      <c r="AG3" s="104">
        <f>'Financials Monthly'!AN71</f>
        <v>1114537.5</v>
      </c>
      <c r="AH3" s="104">
        <f>'Financials Monthly'!AO71</f>
        <v>1137417.5</v>
      </c>
      <c r="AI3" s="104">
        <f>'Financials Monthly'!AP71</f>
        <v>1166457.5</v>
      </c>
      <c r="AJ3" s="104">
        <f>'Financials Monthly'!AQ71</f>
        <v>1189337.5</v>
      </c>
      <c r="AK3" s="104">
        <f>'Financials Monthly'!AR71</f>
        <v>1200297.5</v>
      </c>
    </row>
    <row r="4" hidden="1">
      <c r="A4" s="103" t="s">
        <v>222</v>
      </c>
      <c r="B4" s="104">
        <f>-'Financials Monthly'!I11</f>
        <v>21412.5</v>
      </c>
      <c r="C4" s="104">
        <f>-'Financials Monthly'!J11</f>
        <v>21412.5</v>
      </c>
      <c r="D4" s="104">
        <f>-'Financials Monthly'!K11</f>
        <v>21412.5</v>
      </c>
      <c r="E4" s="104">
        <f>-'Financials Monthly'!L11</f>
        <v>25900</v>
      </c>
      <c r="F4" s="104">
        <f>-'Financials Monthly'!M11</f>
        <v>25900</v>
      </c>
      <c r="G4" s="104">
        <f>-'Financials Monthly'!N11</f>
        <v>25900</v>
      </c>
      <c r="H4" s="104">
        <f>-'Financials Monthly'!O11</f>
        <v>25900</v>
      </c>
      <c r="I4" s="104">
        <f>-'Financials Monthly'!P11</f>
        <v>25900</v>
      </c>
      <c r="J4" s="104">
        <f>-'Financials Monthly'!Q11</f>
        <v>25900</v>
      </c>
      <c r="K4" s="104">
        <f>-'Financials Monthly'!R11</f>
        <v>25900</v>
      </c>
      <c r="L4" s="104">
        <f>-'Financials Monthly'!S11</f>
        <v>25900</v>
      </c>
      <c r="M4" s="104">
        <f>-'Financials Monthly'!T11</f>
        <v>25900</v>
      </c>
      <c r="N4" s="104">
        <f>-'Financials Monthly'!U11</f>
        <v>25900</v>
      </c>
      <c r="O4" s="104">
        <f>-'Financials Monthly'!V11</f>
        <v>25900</v>
      </c>
      <c r="P4" s="104">
        <f>-'Financials Monthly'!W11</f>
        <v>25900</v>
      </c>
      <c r="Q4" s="104">
        <f>-'Financials Monthly'!X11</f>
        <v>25900</v>
      </c>
      <c r="R4" s="104">
        <f>-'Financials Monthly'!Y11</f>
        <v>25900</v>
      </c>
      <c r="S4" s="104">
        <f>-'Financials Monthly'!Z11</f>
        <v>25900</v>
      </c>
      <c r="T4" s="104">
        <f>-'Financials Monthly'!AA11</f>
        <v>25900</v>
      </c>
      <c r="U4" s="104">
        <f>-'Financials Monthly'!AB11</f>
        <v>25900</v>
      </c>
      <c r="V4" s="104">
        <f>-'Financials Monthly'!AC11</f>
        <v>25900</v>
      </c>
      <c r="W4" s="104">
        <f>-'Financials Monthly'!AD11</f>
        <v>25900</v>
      </c>
      <c r="X4" s="104">
        <f>-'Financials Monthly'!AE11</f>
        <v>25900</v>
      </c>
      <c r="Y4" s="104">
        <f>-'Financials Monthly'!AF11</f>
        <v>25900</v>
      </c>
      <c r="Z4" s="104">
        <f>-'Financials Monthly'!AG11</f>
        <v>25900</v>
      </c>
      <c r="AA4" s="104">
        <f>-'Financials Monthly'!AH11</f>
        <v>25900</v>
      </c>
      <c r="AB4" s="104">
        <f>-'Financials Monthly'!AI11</f>
        <v>25900</v>
      </c>
      <c r="AC4" s="104">
        <f>-'Financials Monthly'!AJ11</f>
        <v>25900</v>
      </c>
      <c r="AD4" s="104">
        <f>-'Financials Monthly'!AK11</f>
        <v>25900</v>
      </c>
      <c r="AE4" s="104">
        <f>-'Financials Monthly'!AL11</f>
        <v>25900</v>
      </c>
      <c r="AF4" s="104">
        <f>-'Financials Monthly'!AM11</f>
        <v>25900</v>
      </c>
      <c r="AG4" s="104">
        <f>-'Financials Monthly'!AN11</f>
        <v>25900</v>
      </c>
      <c r="AH4" s="104">
        <f>-'Financials Monthly'!AO11</f>
        <v>25900</v>
      </c>
      <c r="AI4" s="104">
        <f>-'Financials Monthly'!AP11</f>
        <v>25900</v>
      </c>
      <c r="AJ4" s="104">
        <f>-'Financials Monthly'!AQ11</f>
        <v>25900</v>
      </c>
      <c r="AK4" s="104">
        <f>-'Financials Monthly'!AR11</f>
        <v>25900</v>
      </c>
    </row>
    <row r="5" hidden="1">
      <c r="A5" s="103" t="s">
        <v>223</v>
      </c>
      <c r="B5" s="104">
        <f>-'Financials Monthly'!I16-'Financials Monthly'!I19</f>
        <v>11000</v>
      </c>
      <c r="C5" s="104">
        <f>-'Financials Monthly'!J16-'Financials Monthly'!J19</f>
        <v>10900</v>
      </c>
      <c r="D5" s="104">
        <f>-'Financials Monthly'!K16-'Financials Monthly'!K19</f>
        <v>10900</v>
      </c>
      <c r="E5" s="104">
        <f>-'Financials Monthly'!L16-'Financials Monthly'!L19</f>
        <v>10900</v>
      </c>
      <c r="F5" s="104">
        <f>-'Financials Monthly'!M16-'Financials Monthly'!M19</f>
        <v>10900</v>
      </c>
      <c r="G5" s="104">
        <f>-'Financials Monthly'!N16-'Financials Monthly'!N19</f>
        <v>10900</v>
      </c>
      <c r="H5" s="104">
        <f>-'Financials Monthly'!O16-'Financials Monthly'!O19</f>
        <v>10900</v>
      </c>
      <c r="I5" s="104">
        <f>-'Financials Monthly'!P16-'Financials Monthly'!P19</f>
        <v>10900</v>
      </c>
      <c r="J5" s="104">
        <f>-'Financials Monthly'!Q16-'Financials Monthly'!Q19</f>
        <v>10900</v>
      </c>
      <c r="K5" s="104">
        <f>-'Financials Monthly'!R16-'Financials Monthly'!R19</f>
        <v>10900</v>
      </c>
      <c r="L5" s="104">
        <f>-'Financials Monthly'!S16-'Financials Monthly'!S19</f>
        <v>10900</v>
      </c>
      <c r="M5" s="104">
        <f>-'Financials Monthly'!T16-'Financials Monthly'!T19</f>
        <v>10900</v>
      </c>
      <c r="N5" s="104">
        <f>-'Financials Monthly'!U16-'Financials Monthly'!U19</f>
        <v>10900</v>
      </c>
      <c r="O5" s="104">
        <f>-'Financials Monthly'!V16-'Financials Monthly'!V19</f>
        <v>10900</v>
      </c>
      <c r="P5" s="104">
        <f>-'Financials Monthly'!W16-'Financials Monthly'!W19</f>
        <v>10900</v>
      </c>
      <c r="Q5" s="104">
        <f>-'Financials Monthly'!X16-'Financials Monthly'!X19</f>
        <v>10900</v>
      </c>
      <c r="R5" s="104">
        <f>-'Financials Monthly'!Y16-'Financials Monthly'!Y19</f>
        <v>10900</v>
      </c>
      <c r="S5" s="104">
        <f>-'Financials Monthly'!Z16-'Financials Monthly'!Z19</f>
        <v>10900</v>
      </c>
      <c r="T5" s="104">
        <f>-'Financials Monthly'!AA16-'Financials Monthly'!AA19</f>
        <v>10900</v>
      </c>
      <c r="U5" s="104">
        <f>-'Financials Monthly'!AB16-'Financials Monthly'!AB19</f>
        <v>10900</v>
      </c>
      <c r="V5" s="104">
        <f>-'Financials Monthly'!AC16-'Financials Monthly'!AC19</f>
        <v>10900</v>
      </c>
      <c r="W5" s="104">
        <f>-'Financials Monthly'!AD16-'Financials Monthly'!AD19</f>
        <v>10900</v>
      </c>
      <c r="X5" s="104">
        <f>-'Financials Monthly'!AE16-'Financials Monthly'!AE19</f>
        <v>10900</v>
      </c>
      <c r="Y5" s="104">
        <f>-'Financials Monthly'!AF16-'Financials Monthly'!AF19</f>
        <v>10900</v>
      </c>
      <c r="Z5" s="104">
        <f>-'Financials Monthly'!AG16-'Financials Monthly'!AG19</f>
        <v>10900</v>
      </c>
      <c r="AA5" s="104">
        <f>-'Financials Monthly'!AH16-'Financials Monthly'!AH19</f>
        <v>10900</v>
      </c>
      <c r="AB5" s="104">
        <f>-'Financials Monthly'!AI16-'Financials Monthly'!AI19</f>
        <v>10900</v>
      </c>
      <c r="AC5" s="104">
        <f>-'Financials Monthly'!AJ16-'Financials Monthly'!AJ19</f>
        <v>10900</v>
      </c>
      <c r="AD5" s="104">
        <f>-'Financials Monthly'!AK16-'Financials Monthly'!AK19</f>
        <v>10900</v>
      </c>
      <c r="AE5" s="104">
        <f>-'Financials Monthly'!AL16-'Financials Monthly'!AL19</f>
        <v>10900</v>
      </c>
      <c r="AF5" s="104">
        <f>-'Financials Monthly'!AM16-'Financials Monthly'!AM19</f>
        <v>10900</v>
      </c>
      <c r="AG5" s="104">
        <f>-'Financials Monthly'!AN16-'Financials Monthly'!AN19</f>
        <v>10900</v>
      </c>
      <c r="AH5" s="104">
        <f>-'Financials Monthly'!AO16-'Financials Monthly'!AO19</f>
        <v>10900</v>
      </c>
      <c r="AI5" s="104">
        <f>-'Financials Monthly'!AP16-'Financials Monthly'!AP19</f>
        <v>10900</v>
      </c>
      <c r="AJ5" s="104">
        <f>-'Financials Monthly'!AQ16-'Financials Monthly'!AQ19</f>
        <v>10900</v>
      </c>
      <c r="AK5" s="104">
        <f>-'Financials Monthly'!AR16-'Financials Monthly'!AR19</f>
        <v>10900</v>
      </c>
    </row>
    <row r="6" hidden="1">
      <c r="A6" s="103" t="s">
        <v>144</v>
      </c>
      <c r="B6" s="104">
        <f>-'Financials Monthly'!I23</f>
        <v>5700</v>
      </c>
      <c r="C6" s="104">
        <f>-'Financials Monthly'!J23</f>
        <v>7400</v>
      </c>
      <c r="D6" s="104">
        <f>-'Financials Monthly'!K23</f>
        <v>7400</v>
      </c>
      <c r="E6" s="104">
        <f>-'Financials Monthly'!L23</f>
        <v>7400</v>
      </c>
      <c r="F6" s="104">
        <f>-'Financials Monthly'!M23</f>
        <v>7400</v>
      </c>
      <c r="G6" s="104">
        <f>-'Financials Monthly'!N23</f>
        <v>7400</v>
      </c>
      <c r="H6" s="104">
        <f>-'Financials Monthly'!O23</f>
        <v>7400</v>
      </c>
      <c r="I6" s="104">
        <f>-'Financials Monthly'!P23</f>
        <v>7400</v>
      </c>
      <c r="J6" s="104">
        <f>-'Financials Monthly'!Q23</f>
        <v>7400</v>
      </c>
      <c r="K6" s="104">
        <f>-'Financials Monthly'!R23</f>
        <v>7400</v>
      </c>
      <c r="L6" s="104">
        <f>-'Financials Monthly'!S23</f>
        <v>7400</v>
      </c>
      <c r="M6" s="104">
        <f>-'Financials Monthly'!T23</f>
        <v>7400</v>
      </c>
      <c r="N6" s="104">
        <f>-'Financials Monthly'!U23</f>
        <v>7400</v>
      </c>
      <c r="O6" s="104">
        <f>-'Financials Monthly'!V23</f>
        <v>7400</v>
      </c>
      <c r="P6" s="104">
        <f>-'Financials Monthly'!W23</f>
        <v>7400</v>
      </c>
      <c r="Q6" s="104">
        <f>-'Financials Monthly'!X23</f>
        <v>7400</v>
      </c>
      <c r="R6" s="104">
        <f>-'Financials Monthly'!Y23</f>
        <v>7400</v>
      </c>
      <c r="S6" s="104">
        <f>-'Financials Monthly'!Z23</f>
        <v>7400</v>
      </c>
      <c r="T6" s="104">
        <f>-'Financials Monthly'!AA23</f>
        <v>7400</v>
      </c>
      <c r="U6" s="104">
        <f>-'Financials Monthly'!AB23</f>
        <v>7400</v>
      </c>
      <c r="V6" s="104">
        <f>-'Financials Monthly'!AC23</f>
        <v>7400</v>
      </c>
      <c r="W6" s="104">
        <f>-'Financials Monthly'!AD23</f>
        <v>7400</v>
      </c>
      <c r="X6" s="104">
        <f>-'Financials Monthly'!AE23</f>
        <v>7400</v>
      </c>
      <c r="Y6" s="104">
        <f>-'Financials Monthly'!AF23</f>
        <v>7400</v>
      </c>
      <c r="Z6" s="104">
        <f>-'Financials Monthly'!AG23</f>
        <v>7400</v>
      </c>
      <c r="AA6" s="104">
        <f>-'Financials Monthly'!AH23</f>
        <v>7400</v>
      </c>
      <c r="AB6" s="104">
        <f>-'Financials Monthly'!AI23</f>
        <v>7400</v>
      </c>
      <c r="AC6" s="104">
        <f>-'Financials Monthly'!AJ23</f>
        <v>7400</v>
      </c>
      <c r="AD6" s="104">
        <f>-'Financials Monthly'!AK23</f>
        <v>7400</v>
      </c>
      <c r="AE6" s="104">
        <f>-'Financials Monthly'!AL23</f>
        <v>7400</v>
      </c>
      <c r="AF6" s="104">
        <f>-'Financials Monthly'!AM23</f>
        <v>7400</v>
      </c>
      <c r="AG6" s="104">
        <f>-'Financials Monthly'!AN23</f>
        <v>7400</v>
      </c>
      <c r="AH6" s="104">
        <f>-'Financials Monthly'!AO23</f>
        <v>7400</v>
      </c>
      <c r="AI6" s="104">
        <f>-'Financials Monthly'!AP23</f>
        <v>7400</v>
      </c>
      <c r="AJ6" s="104">
        <f>-'Financials Monthly'!AQ23</f>
        <v>7400</v>
      </c>
      <c r="AK6" s="104">
        <f>-'Financials Monthly'!AR23</f>
        <v>7400</v>
      </c>
    </row>
    <row r="7" hidden="1">
      <c r="A7" s="103" t="s">
        <v>224</v>
      </c>
      <c r="B7" s="104">
        <f>-'Financials Monthly'!I57-'Financials Monthly'!I60-'Financials Monthly'!I62</f>
        <v>0</v>
      </c>
      <c r="C7" s="104">
        <f>-'Financials Monthly'!J57-'Financials Monthly'!J60-'Financials Monthly'!J62</f>
        <v>0</v>
      </c>
      <c r="D7" s="104">
        <f>-'Financials Monthly'!K57-'Financials Monthly'!K60-'Financials Monthly'!K62</f>
        <v>0</v>
      </c>
      <c r="E7" s="104">
        <f>-'Financials Monthly'!L57-'Financials Monthly'!L60-'Financials Monthly'!L62</f>
        <v>0</v>
      </c>
      <c r="F7" s="104">
        <f>-'Financials Monthly'!M57-'Financials Monthly'!M60-'Financials Monthly'!M62</f>
        <v>0</v>
      </c>
      <c r="G7" s="104">
        <f>-'Financials Monthly'!N57-'Financials Monthly'!N60-'Financials Monthly'!N62</f>
        <v>0</v>
      </c>
      <c r="H7" s="104">
        <f>-'Financials Monthly'!O57-'Financials Monthly'!O60-'Financials Monthly'!O62</f>
        <v>0</v>
      </c>
      <c r="I7" s="104">
        <f>-'Financials Monthly'!P57-'Financials Monthly'!P60-'Financials Monthly'!P62</f>
        <v>0</v>
      </c>
      <c r="J7" s="104">
        <f>-'Financials Monthly'!Q57-'Financials Monthly'!Q60-'Financials Monthly'!Q62</f>
        <v>0</v>
      </c>
      <c r="K7" s="104">
        <f>-'Financials Monthly'!R57-'Financials Monthly'!R60-'Financials Monthly'!R62</f>
        <v>0</v>
      </c>
      <c r="L7" s="104">
        <f>-'Financials Monthly'!S57-'Financials Monthly'!S60-'Financials Monthly'!S62</f>
        <v>0</v>
      </c>
      <c r="M7" s="104">
        <f>-'Financials Monthly'!T57-'Financials Monthly'!T60-'Financials Monthly'!T62</f>
        <v>0</v>
      </c>
      <c r="N7" s="104">
        <f>-'Financials Monthly'!U57-'Financials Monthly'!U60-'Financials Monthly'!U62</f>
        <v>0</v>
      </c>
      <c r="O7" s="104">
        <f>-'Financials Monthly'!V57-'Financials Monthly'!V60-'Financials Monthly'!V62</f>
        <v>0</v>
      </c>
      <c r="P7" s="104">
        <f>-'Financials Monthly'!W57-'Financials Monthly'!W60-'Financials Monthly'!W62</f>
        <v>0</v>
      </c>
      <c r="Q7" s="104">
        <f>-'Financials Monthly'!X57-'Financials Monthly'!X60-'Financials Monthly'!X62</f>
        <v>0</v>
      </c>
      <c r="R7" s="104">
        <f>-'Financials Monthly'!Y57-'Financials Monthly'!Y60-'Financials Monthly'!Y62</f>
        <v>0</v>
      </c>
      <c r="S7" s="104">
        <f>-'Financials Monthly'!Z57-'Financials Monthly'!Z60-'Financials Monthly'!Z62</f>
        <v>0</v>
      </c>
      <c r="T7" s="104">
        <f>-'Financials Monthly'!AA57-'Financials Monthly'!AA60-'Financials Monthly'!AA62</f>
        <v>0</v>
      </c>
      <c r="U7" s="104">
        <f>-'Financials Monthly'!AB57-'Financials Monthly'!AB60-'Financials Monthly'!AB62</f>
        <v>0</v>
      </c>
      <c r="V7" s="104">
        <f>-'Financials Monthly'!AC57-'Financials Monthly'!AC60-'Financials Monthly'!AC62</f>
        <v>0</v>
      </c>
      <c r="W7" s="104">
        <f>-'Financials Monthly'!AD57-'Financials Monthly'!AD60-'Financials Monthly'!AD62</f>
        <v>0</v>
      </c>
      <c r="X7" s="104">
        <f>-'Financials Monthly'!AE57-'Financials Monthly'!AE60-'Financials Monthly'!AE62</f>
        <v>0</v>
      </c>
      <c r="Y7" s="104">
        <f>-'Financials Monthly'!AF57-'Financials Monthly'!AF60-'Financials Monthly'!AF62</f>
        <v>0</v>
      </c>
      <c r="Z7" s="104">
        <f>-'Financials Monthly'!AG57-'Financials Monthly'!AG60-'Financials Monthly'!AG62</f>
        <v>20000</v>
      </c>
      <c r="AA7" s="104">
        <f>-'Financials Monthly'!AH57-'Financials Monthly'!AH60-'Financials Monthly'!AH62</f>
        <v>0</v>
      </c>
      <c r="AB7" s="104">
        <f>-'Financials Monthly'!AI57-'Financials Monthly'!AI60-'Financials Monthly'!AI62</f>
        <v>0</v>
      </c>
      <c r="AC7" s="104">
        <f>-'Financials Monthly'!AJ57-'Financials Monthly'!AJ60-'Financials Monthly'!AJ62</f>
        <v>0</v>
      </c>
      <c r="AD7" s="104">
        <f>-'Financials Monthly'!AK57-'Financials Monthly'!AK60-'Financials Monthly'!AK62</f>
        <v>0</v>
      </c>
      <c r="AE7" s="104">
        <f>-'Financials Monthly'!AL57-'Financials Monthly'!AL60-'Financials Monthly'!AL62</f>
        <v>0</v>
      </c>
      <c r="AF7" s="104">
        <f>-'Financials Monthly'!AM57-'Financials Monthly'!AM60-'Financials Monthly'!AM62</f>
        <v>0</v>
      </c>
      <c r="AG7" s="104">
        <f>-'Financials Monthly'!AN57-'Financials Monthly'!AN60-'Financials Monthly'!AN62</f>
        <v>0</v>
      </c>
      <c r="AH7" s="104">
        <f>-'Financials Monthly'!AO57-'Financials Monthly'!AO60-'Financials Monthly'!AO62</f>
        <v>0</v>
      </c>
      <c r="AI7" s="104">
        <f>-'Financials Monthly'!AP57-'Financials Monthly'!AP60-'Financials Monthly'!AP62</f>
        <v>0</v>
      </c>
      <c r="AJ7" s="104">
        <f>-'Financials Monthly'!AQ57-'Financials Monthly'!AQ60-'Financials Monthly'!AQ62</f>
        <v>0</v>
      </c>
      <c r="AK7" s="104">
        <f>-'Financials Monthly'!AR57-'Financials Monthly'!AR60-'Financials Monthly'!AR62</f>
        <v>0</v>
      </c>
    </row>
    <row r="8" hidden="1">
      <c r="A8" s="103" t="s">
        <v>225</v>
      </c>
      <c r="B8" s="104">
        <f>'Financials Monthly'!I8</f>
        <v>48260</v>
      </c>
      <c r="C8" s="104">
        <f>'Financials Monthly'!J8</f>
        <v>45830</v>
      </c>
      <c r="D8" s="104">
        <f>'Financials Monthly'!K8</f>
        <v>49180</v>
      </c>
      <c r="E8" s="104">
        <f>'Financials Monthly'!L8</f>
        <v>52080</v>
      </c>
      <c r="F8" s="104">
        <f>'Financials Monthly'!M8</f>
        <v>58685</v>
      </c>
      <c r="G8" s="104">
        <f>'Financials Monthly'!N8</f>
        <v>62810</v>
      </c>
      <c r="H8" s="104">
        <f>'Financials Monthly'!O8</f>
        <v>64680</v>
      </c>
      <c r="I8" s="104">
        <f>'Financials Monthly'!P8</f>
        <v>70840</v>
      </c>
      <c r="J8" s="104">
        <f>'Financials Monthly'!Q8</f>
        <v>67760</v>
      </c>
      <c r="K8" s="104">
        <f>'Financials Monthly'!R8</f>
        <v>64680</v>
      </c>
      <c r="L8" s="104">
        <f>'Financials Monthly'!S8</f>
        <v>67760</v>
      </c>
      <c r="M8" s="104">
        <f>'Financials Monthly'!T8</f>
        <v>67760</v>
      </c>
      <c r="N8" s="104">
        <f>'Financials Monthly'!U8</f>
        <v>67760</v>
      </c>
      <c r="O8" s="104">
        <f>'Financials Monthly'!V8</f>
        <v>61600</v>
      </c>
      <c r="P8" s="104">
        <f>'Financials Monthly'!W8</f>
        <v>70840</v>
      </c>
      <c r="Q8" s="104">
        <f>'Financials Monthly'!X8</f>
        <v>61600</v>
      </c>
      <c r="R8" s="104">
        <f>'Financials Monthly'!Y8</f>
        <v>70840</v>
      </c>
      <c r="S8" s="104">
        <f>'Financials Monthly'!Z8</f>
        <v>67760</v>
      </c>
      <c r="T8" s="104">
        <f>'Financials Monthly'!AA8</f>
        <v>64680</v>
      </c>
      <c r="U8" s="104">
        <f>'Financials Monthly'!AB8</f>
        <v>70840</v>
      </c>
      <c r="V8" s="104">
        <f>'Financials Monthly'!AC8</f>
        <v>64680</v>
      </c>
      <c r="W8" s="104">
        <f>'Financials Monthly'!AD8</f>
        <v>67760</v>
      </c>
      <c r="X8" s="104">
        <f>'Financials Monthly'!AE8</f>
        <v>67760</v>
      </c>
      <c r="Y8" s="104">
        <f>'Financials Monthly'!AF8</f>
        <v>64680</v>
      </c>
      <c r="Z8" s="104">
        <f>'Financials Monthly'!AG8</f>
        <v>70840</v>
      </c>
      <c r="AA8" s="104">
        <f>'Financials Monthly'!AH8</f>
        <v>64680</v>
      </c>
      <c r="AB8" s="104">
        <f>'Financials Monthly'!AI8</f>
        <v>64680</v>
      </c>
      <c r="AC8" s="104">
        <f>'Financials Monthly'!AJ8</f>
        <v>67760</v>
      </c>
      <c r="AD8" s="104">
        <f>'Financials Monthly'!AK8</f>
        <v>70840</v>
      </c>
      <c r="AE8" s="104">
        <f>'Financials Monthly'!AL8</f>
        <v>61600</v>
      </c>
      <c r="AF8" s="104">
        <f>'Financials Monthly'!AM8</f>
        <v>70840</v>
      </c>
      <c r="AG8" s="104">
        <f>'Financials Monthly'!AN8</f>
        <v>67760</v>
      </c>
      <c r="AH8" s="104">
        <f>'Financials Monthly'!AO8</f>
        <v>64680</v>
      </c>
      <c r="AI8" s="104">
        <f>'Financials Monthly'!AP8</f>
        <v>70840</v>
      </c>
      <c r="AJ8" s="104">
        <f>'Financials Monthly'!AQ8</f>
        <v>64680</v>
      </c>
      <c r="AK8" s="104">
        <f>'Financials Monthly'!AR8</f>
        <v>67760</v>
      </c>
    </row>
    <row r="9" hidden="1">
      <c r="A9" s="103" t="s">
        <v>226</v>
      </c>
      <c r="B9" s="105">
        <f>'Input general'!J22</f>
        <v>49600</v>
      </c>
      <c r="C9" s="105">
        <f>'Input general'!K22</f>
        <v>57040</v>
      </c>
      <c r="D9" s="105">
        <f>'Input general'!L22</f>
        <v>52080</v>
      </c>
      <c r="E9" s="105">
        <f>'Input general'!M22</f>
        <v>58685</v>
      </c>
      <c r="F9" s="105">
        <f>'Input general'!N22</f>
        <v>62810</v>
      </c>
      <c r="G9" s="105">
        <f>'Input general'!O22</f>
        <v>64680</v>
      </c>
      <c r="H9" s="105">
        <f>'Input general'!P22</f>
        <v>70840</v>
      </c>
      <c r="I9" s="105">
        <f>'Input general'!Q22</f>
        <v>67760</v>
      </c>
      <c r="J9" s="105">
        <f>'Input general'!R22</f>
        <v>64680</v>
      </c>
      <c r="K9" s="105">
        <f>'Input general'!S22</f>
        <v>67760</v>
      </c>
      <c r="L9" s="105">
        <f>'Input general'!T22</f>
        <v>67760</v>
      </c>
      <c r="M9" s="105">
        <f>'Input general'!U22</f>
        <v>67760</v>
      </c>
      <c r="N9" s="105">
        <f>'Input general'!V22</f>
        <v>61600</v>
      </c>
      <c r="O9" s="105">
        <f>'Input general'!W22</f>
        <v>70840</v>
      </c>
      <c r="P9" s="105">
        <f>'Input general'!X22</f>
        <v>61600</v>
      </c>
      <c r="Q9" s="105">
        <f>'Input general'!Y22</f>
        <v>70840</v>
      </c>
      <c r="R9" s="105">
        <f>'Input general'!Z22</f>
        <v>67760</v>
      </c>
      <c r="S9" s="105">
        <f>'Input general'!AA22</f>
        <v>64680</v>
      </c>
      <c r="T9" s="105">
        <f>'Input general'!AB22</f>
        <v>70840</v>
      </c>
      <c r="U9" s="105">
        <f>'Input general'!AC22</f>
        <v>64680</v>
      </c>
      <c r="V9" s="105">
        <f>'Input general'!AD22</f>
        <v>67760</v>
      </c>
      <c r="W9" s="105">
        <f>'Input general'!AE22</f>
        <v>67760</v>
      </c>
      <c r="X9" s="105">
        <f>'Input general'!AF22</f>
        <v>64680</v>
      </c>
      <c r="Y9" s="105">
        <f>'Input general'!AG22</f>
        <v>70840</v>
      </c>
      <c r="Z9" s="105">
        <f>'Input general'!AH22</f>
        <v>64680</v>
      </c>
      <c r="AA9" s="105">
        <f>'Input general'!AI22</f>
        <v>64680</v>
      </c>
      <c r="AB9" s="105">
        <f>'Input general'!AJ22</f>
        <v>67760</v>
      </c>
      <c r="AC9" s="105">
        <f>'Input general'!AK22</f>
        <v>70840</v>
      </c>
      <c r="AD9" s="105">
        <f>'Input general'!AL22</f>
        <v>61600</v>
      </c>
      <c r="AE9" s="105">
        <f>'Input general'!AM22</f>
        <v>70840</v>
      </c>
      <c r="AF9" s="105">
        <f>'Input general'!AN22</f>
        <v>67760</v>
      </c>
      <c r="AG9" s="105">
        <f>'Input general'!AO22</f>
        <v>64680</v>
      </c>
      <c r="AH9" s="105">
        <f>'Input general'!AP22</f>
        <v>70840</v>
      </c>
      <c r="AI9" s="105">
        <f>'Input general'!AQ22</f>
        <v>64680</v>
      </c>
      <c r="AJ9" s="105">
        <f>'Input general'!AR22</f>
        <v>67760</v>
      </c>
      <c r="AK9" s="102" t="str">
        <f>'Input general'!AS22</f>
        <v/>
      </c>
    </row>
    <row r="10" hidden="1">
      <c r="A10" s="103" t="s">
        <v>227</v>
      </c>
      <c r="B10" s="105">
        <f>'Input general'!J23</f>
        <v>45830</v>
      </c>
      <c r="C10" s="105">
        <f>'Input general'!K23</f>
        <v>49180</v>
      </c>
      <c r="D10" s="105">
        <f>'Input general'!L23</f>
        <v>34190</v>
      </c>
      <c r="E10" s="105">
        <f>'Input general'!M23</f>
        <v>0</v>
      </c>
      <c r="F10" s="105">
        <f>'Input general'!N23</f>
        <v>0</v>
      </c>
      <c r="G10" s="105">
        <f>'Input general'!O23</f>
        <v>0</v>
      </c>
      <c r="H10" s="105">
        <f>'Input general'!P23</f>
        <v>0</v>
      </c>
      <c r="I10" s="105">
        <f>'Input general'!Q23</f>
        <v>0</v>
      </c>
      <c r="J10" s="105">
        <f>'Input general'!R23</f>
        <v>0</v>
      </c>
      <c r="K10" s="105">
        <f>'Input general'!S23</f>
        <v>0</v>
      </c>
      <c r="L10" s="105">
        <f>'Input general'!T23</f>
        <v>0</v>
      </c>
      <c r="M10" s="105">
        <f>'Input general'!U23</f>
        <v>0</v>
      </c>
      <c r="N10" s="105">
        <f>'Input general'!V23</f>
        <v>0</v>
      </c>
      <c r="O10" s="105">
        <f>'Input general'!W23</f>
        <v>0</v>
      </c>
      <c r="P10" s="105">
        <f>'Input general'!X23</f>
        <v>0</v>
      </c>
      <c r="Q10" s="105">
        <f>'Input general'!Y23</f>
        <v>0</v>
      </c>
      <c r="R10" s="105">
        <f>'Input general'!Z23</f>
        <v>0</v>
      </c>
      <c r="S10" s="105">
        <f>'Input general'!AA23</f>
        <v>0</v>
      </c>
      <c r="T10" s="105">
        <f>'Input general'!AB23</f>
        <v>0</v>
      </c>
      <c r="U10" s="105">
        <f>'Input general'!AC23</f>
        <v>0</v>
      </c>
      <c r="V10" s="105">
        <f>'Input general'!AD23</f>
        <v>0</v>
      </c>
      <c r="W10" s="105">
        <f>'Input general'!AE23</f>
        <v>0</v>
      </c>
      <c r="X10" s="105">
        <f>'Input general'!AF23</f>
        <v>0</v>
      </c>
      <c r="Y10" s="105">
        <f>'Input general'!AG23</f>
        <v>0</v>
      </c>
      <c r="Z10" s="105">
        <f>'Input general'!AH23</f>
        <v>0</v>
      </c>
      <c r="AA10" s="105">
        <f>'Input general'!AI23</f>
        <v>0</v>
      </c>
      <c r="AB10" s="105">
        <f>'Input general'!AJ23</f>
        <v>0</v>
      </c>
      <c r="AC10" s="105">
        <f>'Input general'!AK23</f>
        <v>0</v>
      </c>
      <c r="AD10" s="105">
        <f>'Input general'!AL23</f>
        <v>0</v>
      </c>
      <c r="AE10" s="105">
        <f>'Input general'!AM23</f>
        <v>0</v>
      </c>
      <c r="AF10" s="105">
        <f>'Input general'!AN23</f>
        <v>0</v>
      </c>
      <c r="AG10" s="105">
        <f>'Input general'!AO23</f>
        <v>0</v>
      </c>
      <c r="AH10" s="105">
        <f>'Input general'!AP23</f>
        <v>0</v>
      </c>
      <c r="AI10" s="105">
        <f>'Input general'!AQ23</f>
        <v>0</v>
      </c>
      <c r="AJ10" s="105">
        <f>'Input general'!AR23</f>
        <v>0</v>
      </c>
      <c r="AK10" s="102" t="str">
        <f>'Input general'!AS23</f>
        <v/>
      </c>
    </row>
    <row r="11" ht="6.0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</row>
    <row r="1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</row>
    <row r="13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</row>
    <row r="14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</row>
    <row r="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</row>
    <row r="16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</row>
    <row r="17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</row>
    <row r="18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</row>
    <row r="19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</row>
    <row r="20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</row>
    <row r="2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</row>
    <row r="2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</row>
    <row r="23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</row>
    <row r="24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</row>
    <row r="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</row>
    <row r="26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</row>
    <row r="27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</row>
    <row r="28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</row>
    <row r="29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</row>
    <row r="30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</row>
    <row r="3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</row>
    <row r="3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</row>
    <row r="33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</row>
    <row r="34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</row>
    <row r="3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</row>
    <row r="36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</row>
    <row r="37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</row>
    <row r="38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</row>
    <row r="39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6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</row>
    <row r="40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</row>
    <row r="41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</row>
    <row r="42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</row>
    <row r="43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</row>
    <row r="44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</row>
    <row r="4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</row>
    <row r="46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</row>
    <row r="47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</row>
    <row r="48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</row>
    <row r="49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</row>
    <row r="50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</row>
    <row r="51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</row>
    <row r="52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</row>
    <row r="53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</row>
    <row r="54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</row>
    <row r="5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</row>
    <row r="56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</row>
    <row r="57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</row>
    <row r="58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</row>
    <row r="60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</row>
    <row r="6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</row>
    <row r="62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</row>
    <row r="63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</row>
    <row r="64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7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</row>
    <row r="6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</row>
    <row r="66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</row>
    <row r="67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</row>
    <row r="68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</row>
    <row r="69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</row>
    <row r="70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</row>
    <row r="71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</row>
    <row r="72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</row>
    <row r="73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</row>
    <row r="74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</row>
    <row r="7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</row>
    <row r="76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</row>
    <row r="77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</row>
    <row r="78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</row>
    <row r="79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</row>
    <row r="80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</row>
    <row r="81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</row>
    <row r="8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</row>
    <row r="83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</row>
    <row r="84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</row>
    <row r="8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</row>
    <row r="86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</row>
    <row r="87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</row>
    <row r="88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</row>
    <row r="89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</row>
    <row r="90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</row>
    <row r="91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</row>
    <row r="92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</row>
    <row r="93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</row>
    <row r="94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</row>
    <row r="9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</row>
    <row r="96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</row>
    <row r="97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</row>
    <row r="98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</row>
    <row r="99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</row>
    <row r="100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</row>
    <row r="101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</row>
    <row r="10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</row>
    <row r="103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</row>
    <row r="104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</row>
    <row r="10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</row>
    <row r="106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</row>
    <row r="107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</row>
    <row r="108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</row>
    <row r="109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</row>
    <row r="110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</row>
    <row r="111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</row>
    <row r="11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</row>
    <row r="113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</row>
    <row r="114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</row>
    <row r="11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</row>
    <row r="116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</row>
    <row r="117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</row>
    <row r="118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</row>
    <row r="119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</row>
    <row r="120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</row>
    <row r="121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</row>
    <row r="122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</row>
    <row r="123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</row>
    <row r="124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</row>
    <row r="12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</row>
    <row r="126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</row>
    <row r="127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</row>
    <row r="128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</row>
    <row r="129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</row>
    <row r="130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</row>
    <row r="131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</row>
    <row r="132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</row>
    <row r="133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</row>
    <row r="134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</row>
    <row r="13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</row>
    <row r="136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</row>
    <row r="137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</row>
    <row r="138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</row>
    <row r="139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</row>
    <row r="140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</row>
    <row r="14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</row>
    <row r="142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</row>
    <row r="143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</row>
    <row r="144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</row>
    <row r="14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</row>
    <row r="146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</row>
    <row r="147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</row>
    <row r="148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</row>
    <row r="149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</row>
    <row r="150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</row>
    <row r="151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</row>
    <row r="152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</row>
    <row r="153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</row>
    <row r="154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</row>
    <row r="15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</row>
    <row r="156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</row>
    <row r="157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</row>
    <row r="158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</row>
    <row r="159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</row>
    <row r="160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</row>
    <row r="161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</row>
    <row r="162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</row>
    <row r="163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</row>
    <row r="164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</row>
    <row r="16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</row>
    <row r="166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</row>
    <row r="167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</row>
    <row r="168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</row>
    <row r="169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</row>
    <row r="170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</row>
    <row r="171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</row>
    <row r="172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</row>
    <row r="173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</row>
    <row r="174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</row>
    <row r="17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</row>
    <row r="176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</row>
    <row r="177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</row>
    <row r="178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</row>
    <row r="179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</row>
    <row r="180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</row>
    <row r="181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</row>
    <row r="182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</row>
    <row r="183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</row>
    <row r="184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</row>
    <row r="185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</row>
    <row r="186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</row>
    <row r="187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</row>
    <row r="188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</row>
    <row r="189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</row>
    <row r="190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</row>
    <row r="191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</row>
    <row r="192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</row>
    <row r="193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</row>
    <row r="194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</row>
    <row r="195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</row>
    <row r="196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</row>
    <row r="197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</row>
    <row r="198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</row>
    <row r="199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</row>
    <row r="200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</row>
    <row r="201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</row>
    <row r="202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</row>
    <row r="203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</row>
    <row r="204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</row>
    <row r="205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</row>
    <row r="206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</row>
    <row r="207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</row>
    <row r="208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</row>
    <row r="209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</row>
    <row r="210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</row>
    <row r="211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</row>
    <row r="212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</row>
    <row r="213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</row>
    <row r="214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</row>
    <row r="215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</row>
    <row r="216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</row>
    <row r="217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</row>
    <row r="218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</row>
    <row r="219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</row>
    <row r="220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</row>
    <row r="221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</row>
    <row r="222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</row>
    <row r="223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</row>
    <row r="224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</row>
    <row r="225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</row>
    <row r="226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</row>
    <row r="227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</row>
    <row r="228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</row>
    <row r="229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</row>
    <row r="230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</row>
    <row r="231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</row>
    <row r="232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</row>
    <row r="233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</row>
    <row r="234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</row>
    <row r="23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</row>
    <row r="236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</row>
    <row r="237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</row>
    <row r="238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</row>
    <row r="239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</row>
    <row r="240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</row>
    <row r="241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</row>
    <row r="242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</row>
    <row r="243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</row>
    <row r="244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</row>
    <row r="245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</row>
    <row r="246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</row>
    <row r="247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</row>
    <row r="248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</row>
    <row r="249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</row>
    <row r="250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</row>
    <row r="251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</row>
    <row r="252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</row>
    <row r="253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</row>
    <row r="254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</row>
    <row r="255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</row>
    <row r="256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</row>
    <row r="257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</row>
    <row r="258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</row>
    <row r="259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</row>
    <row r="260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</row>
    <row r="261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</row>
    <row r="262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</row>
    <row r="263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</row>
    <row r="264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</row>
    <row r="265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</row>
    <row r="266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</row>
    <row r="267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</row>
    <row r="268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</row>
    <row r="269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</row>
    <row r="270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</row>
    <row r="271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</row>
    <row r="272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</row>
    <row r="273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</row>
    <row r="274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</row>
    <row r="275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</row>
    <row r="276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</row>
    <row r="277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</row>
    <row r="278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</row>
    <row r="279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</row>
    <row r="280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</row>
    <row r="281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</row>
    <row r="282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</row>
    <row r="283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</row>
    <row r="284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</row>
    <row r="285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</row>
    <row r="286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</row>
    <row r="287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</row>
    <row r="288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</row>
    <row r="289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</row>
    <row r="290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</row>
    <row r="291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</row>
    <row r="292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</row>
    <row r="293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</row>
    <row r="294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</row>
    <row r="295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</row>
    <row r="296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</row>
    <row r="297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</row>
    <row r="298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</row>
    <row r="299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</row>
    <row r="300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</row>
    <row r="301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</row>
    <row r="302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</row>
    <row r="303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</row>
    <row r="304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</row>
    <row r="305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</row>
    <row r="306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</row>
    <row r="307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</row>
    <row r="308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</row>
    <row r="309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</row>
    <row r="310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</row>
    <row r="311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</row>
    <row r="312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</row>
    <row r="313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</row>
    <row r="314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</row>
    <row r="31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</row>
    <row r="316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</row>
    <row r="317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</row>
    <row r="318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</row>
    <row r="319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</row>
    <row r="320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</row>
    <row r="321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</row>
    <row r="322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</row>
    <row r="323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</row>
    <row r="324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</row>
    <row r="325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</row>
    <row r="326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</row>
    <row r="327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</row>
    <row r="328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</row>
    <row r="329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</row>
    <row r="330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</row>
    <row r="331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</row>
    <row r="332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</row>
    <row r="333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</row>
    <row r="334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</row>
    <row r="335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</row>
    <row r="336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</row>
    <row r="337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</row>
    <row r="338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</row>
    <row r="339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</row>
    <row r="340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</row>
    <row r="341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</row>
    <row r="342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</row>
    <row r="343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</row>
    <row r="344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</row>
    <row r="345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</row>
    <row r="346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</row>
    <row r="347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</row>
    <row r="348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</row>
    <row r="349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</row>
    <row r="350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</row>
    <row r="351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</row>
    <row r="352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</row>
    <row r="353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</row>
    <row r="354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</row>
    <row r="355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</row>
    <row r="356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</row>
    <row r="357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</row>
    <row r="358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</row>
    <row r="359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</row>
    <row r="360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</row>
    <row r="361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</row>
    <row r="362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</row>
    <row r="363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</row>
    <row r="364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</row>
    <row r="365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</row>
    <row r="366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</row>
    <row r="367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</row>
    <row r="368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</row>
    <row r="369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</row>
    <row r="370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</row>
    <row r="371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</row>
    <row r="372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</row>
    <row r="373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</row>
    <row r="374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</row>
    <row r="375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</row>
    <row r="376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</row>
    <row r="377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</row>
    <row r="378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</row>
    <row r="379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</row>
    <row r="380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</row>
    <row r="381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</row>
    <row r="382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</row>
    <row r="383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</row>
    <row r="384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</row>
    <row r="385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</row>
    <row r="386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</row>
    <row r="387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</row>
    <row r="388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</row>
    <row r="389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</row>
    <row r="390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</row>
    <row r="391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</row>
    <row r="392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</row>
    <row r="393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</row>
    <row r="394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</row>
    <row r="395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</row>
    <row r="396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</row>
    <row r="397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</row>
    <row r="398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</row>
    <row r="399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</row>
    <row r="400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</row>
    <row r="401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</row>
    <row r="402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</row>
    <row r="403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</row>
    <row r="404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</row>
    <row r="405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</row>
    <row r="406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</row>
    <row r="407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</row>
    <row r="408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</row>
    <row r="409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</row>
    <row r="410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</row>
    <row r="411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</row>
    <row r="412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</row>
    <row r="413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</row>
    <row r="414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</row>
    <row r="415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</row>
    <row r="416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</row>
    <row r="417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</row>
    <row r="418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</row>
    <row r="419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</row>
    <row r="420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</row>
    <row r="421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</row>
    <row r="422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</row>
    <row r="423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</row>
    <row r="424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</row>
    <row r="425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</row>
    <row r="426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</row>
    <row r="427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</row>
    <row r="428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</row>
    <row r="429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</row>
    <row r="430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</row>
    <row r="431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</row>
    <row r="432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</row>
    <row r="433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</row>
    <row r="434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</row>
    <row r="435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</row>
    <row r="436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</row>
    <row r="437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</row>
    <row r="438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</row>
    <row r="439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</row>
    <row r="440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</row>
    <row r="441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</row>
    <row r="442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</row>
    <row r="443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</row>
    <row r="444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</row>
    <row r="445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</row>
    <row r="446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</row>
    <row r="447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</row>
    <row r="448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</row>
    <row r="449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</row>
    <row r="450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</row>
    <row r="451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</row>
    <row r="452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</row>
    <row r="453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</row>
    <row r="454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</row>
    <row r="455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</row>
    <row r="456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</row>
    <row r="457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</row>
    <row r="458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</row>
    <row r="459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</row>
    <row r="460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</row>
    <row r="461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</row>
    <row r="462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</row>
    <row r="463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</row>
    <row r="464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</row>
    <row r="465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</row>
    <row r="466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</row>
    <row r="467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</row>
    <row r="468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</row>
    <row r="469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</row>
    <row r="470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</row>
    <row r="471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</row>
    <row r="472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</row>
    <row r="473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</row>
    <row r="474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</row>
    <row r="475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</row>
    <row r="476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</row>
    <row r="477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</row>
    <row r="478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</row>
    <row r="479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</row>
    <row r="480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</row>
    <row r="481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</row>
    <row r="482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</row>
    <row r="483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</row>
    <row r="484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</row>
    <row r="485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</row>
    <row r="486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</row>
    <row r="487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</row>
    <row r="488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</row>
    <row r="489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</row>
    <row r="490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</row>
    <row r="491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</row>
    <row r="492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</row>
    <row r="493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</row>
    <row r="494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</row>
    <row r="49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</row>
    <row r="496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</row>
    <row r="497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</row>
    <row r="498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</row>
    <row r="499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</row>
    <row r="500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</row>
    <row r="501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</row>
    <row r="502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</row>
    <row r="503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</row>
    <row r="504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</row>
    <row r="505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</row>
    <row r="506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</row>
    <row r="507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</row>
    <row r="508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</row>
    <row r="509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</row>
    <row r="510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</row>
    <row r="511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</row>
    <row r="512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</row>
    <row r="513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</row>
    <row r="514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</row>
    <row r="515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</row>
    <row r="516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</row>
    <row r="517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</row>
    <row r="518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</row>
    <row r="519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</row>
    <row r="520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</row>
    <row r="521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</row>
    <row r="522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</row>
    <row r="523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</row>
    <row r="524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</row>
    <row r="525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</row>
    <row r="526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</row>
    <row r="527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</row>
    <row r="528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</row>
    <row r="529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</row>
    <row r="530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</row>
    <row r="531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</row>
    <row r="532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</row>
    <row r="533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</row>
    <row r="534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</row>
    <row r="535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</row>
    <row r="536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</row>
    <row r="537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</row>
    <row r="538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</row>
    <row r="539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</row>
    <row r="540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</row>
    <row r="541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</row>
    <row r="542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</row>
    <row r="543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</row>
    <row r="544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</row>
    <row r="545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</row>
    <row r="546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</row>
    <row r="547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</row>
    <row r="548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</row>
    <row r="549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</row>
    <row r="550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</row>
    <row r="551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</row>
    <row r="552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</row>
    <row r="553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</row>
    <row r="554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</row>
    <row r="555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</row>
    <row r="556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</row>
    <row r="557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</row>
    <row r="558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</row>
    <row r="559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</row>
    <row r="560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</row>
    <row r="561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</row>
    <row r="562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</row>
    <row r="563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</row>
    <row r="564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</row>
    <row r="565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</row>
    <row r="566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</row>
    <row r="567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</row>
    <row r="568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</row>
    <row r="569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</row>
    <row r="570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</row>
    <row r="571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</row>
    <row r="572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</row>
    <row r="573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</row>
    <row r="574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</row>
    <row r="57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</row>
    <row r="576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</row>
    <row r="577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</row>
    <row r="578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</row>
    <row r="579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</row>
    <row r="580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</row>
    <row r="581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</row>
    <row r="582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</row>
    <row r="583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</row>
    <row r="584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</row>
    <row r="585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</row>
    <row r="586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</row>
    <row r="587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</row>
    <row r="588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</row>
    <row r="589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</row>
    <row r="590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</row>
    <row r="591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</row>
    <row r="592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</row>
    <row r="593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</row>
    <row r="594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</row>
    <row r="595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</row>
    <row r="596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</row>
    <row r="597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</row>
    <row r="598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</row>
    <row r="599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</row>
    <row r="600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</row>
    <row r="601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</row>
    <row r="602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</row>
    <row r="603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</row>
    <row r="604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</row>
    <row r="605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</row>
    <row r="606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</row>
    <row r="607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</row>
    <row r="608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</row>
    <row r="609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</row>
    <row r="610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</row>
    <row r="611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</row>
    <row r="612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</row>
    <row r="613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</row>
    <row r="614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</row>
    <row r="615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</row>
    <row r="616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</row>
    <row r="617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</row>
    <row r="618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</row>
    <row r="619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</row>
    <row r="620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</row>
    <row r="621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</row>
    <row r="622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</row>
    <row r="623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</row>
    <row r="624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</row>
    <row r="625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</row>
    <row r="626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</row>
    <row r="627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</row>
    <row r="628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</row>
    <row r="629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</row>
    <row r="630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</row>
    <row r="631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</row>
    <row r="632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</row>
    <row r="633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</row>
    <row r="634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</row>
    <row r="635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</row>
    <row r="636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</row>
    <row r="637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</row>
    <row r="638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</row>
    <row r="639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</row>
    <row r="640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</row>
    <row r="641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</row>
    <row r="642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</row>
    <row r="643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</row>
    <row r="644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</row>
    <row r="645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</row>
    <row r="646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</row>
    <row r="647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</row>
    <row r="648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</row>
    <row r="649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</row>
    <row r="650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</row>
    <row r="651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</row>
    <row r="652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</row>
    <row r="653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</row>
    <row r="654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</row>
    <row r="655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</row>
    <row r="656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</row>
    <row r="657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</row>
    <row r="658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</row>
    <row r="659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</row>
    <row r="660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</row>
    <row r="661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</row>
    <row r="662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</row>
    <row r="663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</row>
    <row r="664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</row>
    <row r="665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</row>
    <row r="666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</row>
    <row r="667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</row>
    <row r="668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</row>
    <row r="669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</row>
    <row r="670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</row>
    <row r="671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</row>
    <row r="672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</row>
    <row r="673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</row>
    <row r="674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</row>
    <row r="675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</row>
    <row r="676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</row>
    <row r="677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</row>
    <row r="678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</row>
    <row r="679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</row>
    <row r="680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</row>
    <row r="681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</row>
    <row r="682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</row>
    <row r="683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</row>
    <row r="684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</row>
    <row r="685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</row>
    <row r="686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</row>
    <row r="687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</row>
    <row r="688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</row>
    <row r="689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</row>
    <row r="690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</row>
    <row r="691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</row>
    <row r="692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</row>
    <row r="693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</row>
    <row r="694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</row>
    <row r="695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</row>
    <row r="696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</row>
    <row r="697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</row>
    <row r="698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</row>
    <row r="699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</row>
    <row r="700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</row>
    <row r="701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</row>
    <row r="702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</row>
    <row r="703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</row>
    <row r="704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</row>
    <row r="705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</row>
    <row r="706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</row>
    <row r="707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</row>
    <row r="708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</row>
    <row r="709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</row>
    <row r="710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</row>
    <row r="711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</row>
    <row r="712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</row>
    <row r="713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</row>
    <row r="714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</row>
    <row r="715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</row>
    <row r="716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</row>
    <row r="717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</row>
    <row r="718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</row>
    <row r="719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</row>
    <row r="720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</row>
    <row r="721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</row>
    <row r="722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</row>
    <row r="723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</row>
    <row r="724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</row>
    <row r="725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</row>
    <row r="726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</row>
    <row r="727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</row>
    <row r="728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</row>
    <row r="729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</row>
    <row r="730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</row>
    <row r="731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</row>
    <row r="732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</row>
    <row r="733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</row>
    <row r="734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</row>
    <row r="735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</row>
    <row r="736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</row>
    <row r="737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</row>
    <row r="738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</row>
    <row r="739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</row>
    <row r="740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</row>
    <row r="741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</row>
    <row r="742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</row>
    <row r="743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</row>
    <row r="744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</row>
    <row r="745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</row>
    <row r="746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</row>
    <row r="747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</row>
    <row r="748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</row>
    <row r="749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</row>
    <row r="750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</row>
    <row r="751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</row>
    <row r="752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</row>
    <row r="753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</row>
    <row r="754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</row>
    <row r="755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</row>
    <row r="756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</row>
    <row r="757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</row>
    <row r="758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</row>
    <row r="759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</row>
    <row r="760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</row>
    <row r="761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</row>
    <row r="762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</row>
    <row r="763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</row>
    <row r="764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</row>
    <row r="765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</row>
    <row r="766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</row>
    <row r="767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</row>
    <row r="768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</row>
    <row r="769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</row>
    <row r="770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</row>
    <row r="771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</row>
    <row r="772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</row>
    <row r="773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</row>
    <row r="774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</row>
    <row r="775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</row>
    <row r="776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</row>
    <row r="777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</row>
    <row r="778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</row>
    <row r="779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</row>
    <row r="780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</row>
    <row r="781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</row>
    <row r="782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</row>
    <row r="783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</row>
    <row r="784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</row>
    <row r="785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</row>
    <row r="786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</row>
    <row r="787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</row>
    <row r="788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</row>
    <row r="789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</row>
    <row r="790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</row>
    <row r="791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</row>
    <row r="792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</row>
    <row r="793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</row>
    <row r="794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</row>
    <row r="795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</row>
    <row r="796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</row>
    <row r="797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</row>
    <row r="798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</row>
    <row r="799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</row>
    <row r="800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</row>
    <row r="801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</row>
    <row r="802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</row>
    <row r="803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</row>
    <row r="804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</row>
    <row r="805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</row>
    <row r="806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</row>
    <row r="807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</row>
    <row r="808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</row>
    <row r="809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</row>
    <row r="810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</row>
    <row r="811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</row>
    <row r="812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</row>
    <row r="813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</row>
    <row r="814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</row>
    <row r="815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</row>
    <row r="816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</row>
    <row r="817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</row>
    <row r="818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</row>
    <row r="819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</row>
    <row r="820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</row>
    <row r="821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</row>
    <row r="822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</row>
    <row r="823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</row>
    <row r="824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</row>
    <row r="825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</row>
    <row r="826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</row>
    <row r="827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</row>
    <row r="828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</row>
    <row r="829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</row>
    <row r="830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</row>
    <row r="831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</row>
    <row r="832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</row>
    <row r="833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</row>
    <row r="834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</row>
    <row r="835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</row>
    <row r="836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</row>
    <row r="837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</row>
    <row r="838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</row>
    <row r="839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</row>
    <row r="840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</row>
    <row r="841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</row>
    <row r="842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</row>
    <row r="843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</row>
    <row r="844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</row>
    <row r="845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</row>
    <row r="846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</row>
    <row r="847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</row>
    <row r="848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</row>
    <row r="849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</row>
    <row r="850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</row>
    <row r="851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</row>
    <row r="852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</row>
    <row r="853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</row>
    <row r="854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</row>
    <row r="855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</row>
    <row r="856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</row>
    <row r="857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</row>
    <row r="858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</row>
    <row r="859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</row>
    <row r="860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</row>
    <row r="861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</row>
    <row r="862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</row>
    <row r="863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</row>
    <row r="864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</row>
    <row r="865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</row>
    <row r="866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</row>
    <row r="867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</row>
    <row r="868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</row>
    <row r="869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</row>
    <row r="870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</row>
    <row r="871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</row>
    <row r="872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</row>
    <row r="873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</row>
    <row r="874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</row>
    <row r="875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</row>
    <row r="876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</row>
    <row r="877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</row>
    <row r="878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</row>
    <row r="879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</row>
    <row r="880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</row>
    <row r="881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</row>
    <row r="882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</row>
    <row r="883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</row>
    <row r="884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</row>
    <row r="885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</row>
    <row r="886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</row>
    <row r="887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</row>
    <row r="888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</row>
    <row r="889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</row>
    <row r="890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</row>
    <row r="891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</row>
    <row r="892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</row>
    <row r="893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</row>
    <row r="894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</row>
    <row r="895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</row>
    <row r="896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</row>
    <row r="897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</row>
    <row r="898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</row>
    <row r="899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</row>
    <row r="900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</row>
    <row r="901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</row>
    <row r="902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</row>
    <row r="903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</row>
    <row r="904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</row>
    <row r="905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</row>
    <row r="906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</row>
    <row r="907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</row>
    <row r="908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</row>
    <row r="909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</row>
    <row r="910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</row>
    <row r="911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</row>
    <row r="912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</row>
    <row r="913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</row>
    <row r="914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</row>
    <row r="915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</row>
    <row r="916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</row>
    <row r="917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</row>
    <row r="918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</row>
    <row r="919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</row>
    <row r="920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</row>
    <row r="921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</row>
    <row r="922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</row>
    <row r="923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</row>
    <row r="924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</row>
    <row r="925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</row>
    <row r="926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</row>
    <row r="927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</row>
    <row r="928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</row>
    <row r="929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</row>
    <row r="930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</row>
    <row r="931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</row>
    <row r="932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</row>
    <row r="933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</row>
    <row r="934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</row>
    <row r="935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</row>
    <row r="936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</row>
    <row r="937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</row>
    <row r="938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</row>
    <row r="939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</row>
    <row r="940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</row>
    <row r="941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</row>
    <row r="942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</row>
    <row r="943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</row>
    <row r="944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</row>
    <row r="945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</row>
    <row r="946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</row>
    <row r="947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</row>
    <row r="948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</row>
    <row r="949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</row>
    <row r="950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  <c r="AJ950" s="102"/>
      <c r="AK950" s="102"/>
    </row>
    <row r="951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  <c r="AJ951" s="102"/>
      <c r="AK951" s="102"/>
    </row>
    <row r="952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  <c r="AJ952" s="102"/>
      <c r="AK952" s="102"/>
    </row>
    <row r="953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  <c r="AJ953" s="102"/>
      <c r="AK953" s="102"/>
    </row>
    <row r="954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  <c r="AJ954" s="102"/>
      <c r="AK954" s="102"/>
    </row>
    <row r="955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  <c r="AJ955" s="102"/>
      <c r="AK955" s="102"/>
    </row>
    <row r="956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  <c r="AJ956" s="102"/>
      <c r="AK956" s="102"/>
    </row>
    <row r="957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  <c r="AJ957" s="102"/>
      <c r="AK957" s="102"/>
    </row>
    <row r="958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  <c r="AJ958" s="102"/>
      <c r="AK958" s="102"/>
    </row>
    <row r="959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  <c r="AJ959" s="102"/>
      <c r="AK959" s="102"/>
    </row>
    <row r="960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  <c r="AJ960" s="102"/>
      <c r="AK960" s="102"/>
    </row>
    <row r="961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  <c r="AJ961" s="102"/>
      <c r="AK961" s="102"/>
    </row>
    <row r="962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  <c r="AJ962" s="102"/>
      <c r="AK962" s="102"/>
    </row>
    <row r="963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  <c r="AJ963" s="102"/>
      <c r="AK963" s="102"/>
    </row>
    <row r="964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  <c r="AJ964" s="102"/>
      <c r="AK964" s="102"/>
    </row>
    <row r="965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  <c r="AJ965" s="102"/>
      <c r="AK965" s="102"/>
    </row>
    <row r="966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  <c r="AJ966" s="102"/>
      <c r="AK966" s="102"/>
    </row>
    <row r="967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  <c r="AJ967" s="102"/>
      <c r="AK967" s="102"/>
    </row>
    <row r="968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  <c r="AJ968" s="102"/>
      <c r="AK968" s="102"/>
    </row>
    <row r="969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  <c r="AJ969" s="102"/>
      <c r="AK969" s="102"/>
    </row>
    <row r="970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  <c r="AJ970" s="102"/>
      <c r="AK970" s="102"/>
    </row>
    <row r="971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  <c r="AJ971" s="102"/>
      <c r="AK971" s="102"/>
    </row>
    <row r="972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  <c r="AJ972" s="102"/>
      <c r="AK972" s="102"/>
    </row>
    <row r="973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  <c r="AJ973" s="102"/>
      <c r="AK973" s="102"/>
    </row>
    <row r="974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  <c r="AJ974" s="102"/>
      <c r="AK974" s="102"/>
    </row>
    <row r="975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  <c r="AJ975" s="102"/>
      <c r="AK975" s="102"/>
    </row>
    <row r="976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  <c r="AJ976" s="102"/>
      <c r="AK976" s="102"/>
    </row>
    <row r="977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  <c r="AJ977" s="102"/>
      <c r="AK977" s="102"/>
    </row>
    <row r="978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  <c r="AK978" s="102"/>
    </row>
    <row r="979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  <c r="AJ979" s="102"/>
      <c r="AK979" s="102"/>
    </row>
    <row r="980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  <c r="AJ980" s="102"/>
      <c r="AK980" s="102"/>
    </row>
    <row r="981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  <c r="AJ981" s="102"/>
      <c r="AK981" s="102"/>
    </row>
    <row r="982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  <c r="AJ982" s="102"/>
      <c r="AK982" s="102"/>
    </row>
    <row r="983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  <c r="AJ983" s="102"/>
      <c r="AK983" s="102"/>
    </row>
    <row r="984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  <c r="AJ984" s="102"/>
      <c r="AK984" s="102"/>
    </row>
    <row r="985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  <c r="AJ985" s="102"/>
      <c r="AK985" s="102"/>
    </row>
    <row r="986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  <c r="AJ986" s="102"/>
      <c r="AK986" s="102"/>
    </row>
    <row r="987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  <c r="AJ987" s="102"/>
      <c r="AK987" s="102"/>
    </row>
    <row r="988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  <c r="AJ988" s="102"/>
      <c r="AK988" s="102"/>
    </row>
    <row r="989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  <c r="AJ989" s="102"/>
      <c r="AK989" s="102"/>
    </row>
    <row r="990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  <c r="AJ990" s="102"/>
      <c r="AK990" s="102"/>
    </row>
    <row r="991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  <c r="AJ991" s="102"/>
      <c r="AK991" s="102"/>
    </row>
    <row r="992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  <c r="AJ992" s="102"/>
      <c r="AK992" s="102"/>
    </row>
    <row r="993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  <c r="AJ993" s="102"/>
      <c r="AK993" s="102"/>
    </row>
    <row r="994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  <c r="AJ994" s="102"/>
      <c r="AK994" s="102"/>
    </row>
    <row r="995">
      <c r="A995" s="102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102"/>
      <c r="AJ995" s="102"/>
      <c r="AK995" s="102"/>
    </row>
    <row r="996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102"/>
      <c r="AJ996" s="102"/>
      <c r="AK996" s="102"/>
    </row>
    <row r="997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102"/>
      <c r="AJ997" s="102"/>
      <c r="AK997" s="102"/>
    </row>
    <row r="998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102"/>
      <c r="AJ998" s="102"/>
      <c r="AK998" s="102"/>
    </row>
    <row r="999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102"/>
      <c r="AJ999" s="102"/>
      <c r="AK999" s="102"/>
    </row>
    <row r="1000">
      <c r="A1000" s="102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102"/>
      <c r="AJ1000" s="102"/>
      <c r="AK1000" s="102"/>
    </row>
    <row r="1001">
      <c r="A1001" s="102"/>
      <c r="B1001" s="102"/>
      <c r="C1001" s="102"/>
      <c r="D1001" s="102"/>
      <c r="E1001" s="102"/>
      <c r="F1001" s="102"/>
      <c r="G1001" s="102"/>
      <c r="H1001" s="102"/>
      <c r="I1001" s="102"/>
      <c r="J1001" s="102"/>
      <c r="K1001" s="102"/>
      <c r="L1001" s="102"/>
      <c r="M1001" s="102"/>
      <c r="N1001" s="102"/>
      <c r="O1001" s="102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  <c r="Z1001" s="102"/>
      <c r="AA1001" s="102"/>
      <c r="AB1001" s="102"/>
      <c r="AC1001" s="102"/>
      <c r="AD1001" s="102"/>
      <c r="AE1001" s="102"/>
      <c r="AF1001" s="102"/>
      <c r="AG1001" s="102"/>
      <c r="AH1001" s="102"/>
      <c r="AI1001" s="102"/>
      <c r="AJ1001" s="102"/>
      <c r="AK1001" s="102"/>
    </row>
    <row r="1002">
      <c r="A1002" s="102"/>
      <c r="B1002" s="102"/>
      <c r="C1002" s="102"/>
      <c r="D1002" s="102"/>
      <c r="E1002" s="102"/>
      <c r="F1002" s="102"/>
      <c r="G1002" s="102"/>
      <c r="H1002" s="102"/>
      <c r="I1002" s="102"/>
      <c r="J1002" s="102"/>
      <c r="K1002" s="102"/>
      <c r="L1002" s="102"/>
      <c r="M1002" s="102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2"/>
      <c r="Z1002" s="102"/>
      <c r="AA1002" s="102"/>
      <c r="AB1002" s="102"/>
      <c r="AC1002" s="102"/>
      <c r="AD1002" s="102"/>
      <c r="AE1002" s="102"/>
      <c r="AF1002" s="102"/>
      <c r="AG1002" s="102"/>
      <c r="AH1002" s="102"/>
      <c r="AI1002" s="102"/>
      <c r="AJ1002" s="102"/>
      <c r="AK1002" s="102"/>
    </row>
    <row r="1003">
      <c r="A1003" s="102"/>
      <c r="B1003" s="102"/>
      <c r="C1003" s="102"/>
      <c r="D1003" s="102"/>
      <c r="E1003" s="102"/>
      <c r="F1003" s="102"/>
      <c r="G1003" s="102"/>
      <c r="H1003" s="102"/>
      <c r="I1003" s="102"/>
      <c r="J1003" s="102"/>
      <c r="K1003" s="102"/>
      <c r="L1003" s="102"/>
      <c r="M1003" s="102"/>
      <c r="N1003" s="102"/>
      <c r="O1003" s="102"/>
      <c r="P1003" s="102"/>
      <c r="Q1003" s="102"/>
      <c r="R1003" s="102"/>
      <c r="S1003" s="102"/>
      <c r="T1003" s="102"/>
      <c r="U1003" s="102"/>
      <c r="V1003" s="102"/>
      <c r="W1003" s="102"/>
      <c r="X1003" s="102"/>
      <c r="Y1003" s="102"/>
      <c r="Z1003" s="102"/>
      <c r="AA1003" s="102"/>
      <c r="AB1003" s="102"/>
      <c r="AC1003" s="102"/>
      <c r="AD1003" s="102"/>
      <c r="AE1003" s="102"/>
      <c r="AF1003" s="102"/>
      <c r="AG1003" s="102"/>
      <c r="AH1003" s="102"/>
      <c r="AI1003" s="102"/>
      <c r="AJ1003" s="102"/>
      <c r="AK1003" s="102"/>
    </row>
    <row r="1004">
      <c r="A1004" s="102"/>
      <c r="B1004" s="102"/>
      <c r="C1004" s="102"/>
      <c r="D1004" s="102"/>
      <c r="E1004" s="102"/>
      <c r="F1004" s="102"/>
      <c r="G1004" s="102"/>
      <c r="H1004" s="102"/>
      <c r="I1004" s="102"/>
      <c r="J1004" s="102"/>
      <c r="K1004" s="102"/>
      <c r="L1004" s="102"/>
      <c r="M1004" s="102"/>
      <c r="N1004" s="102"/>
      <c r="O1004" s="102"/>
      <c r="P1004" s="102"/>
      <c r="Q1004" s="102"/>
      <c r="R1004" s="102"/>
      <c r="S1004" s="102"/>
      <c r="T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  <c r="AF1004" s="102"/>
      <c r="AG1004" s="102"/>
      <c r="AH1004" s="102"/>
      <c r="AI1004" s="102"/>
      <c r="AJ1004" s="102"/>
      <c r="AK1004" s="102"/>
    </row>
    <row r="1005">
      <c r="A1005" s="102"/>
      <c r="B1005" s="102"/>
      <c r="C1005" s="102"/>
      <c r="D1005" s="102"/>
      <c r="E1005" s="102"/>
      <c r="F1005" s="102"/>
      <c r="G1005" s="102"/>
      <c r="H1005" s="102"/>
      <c r="I1005" s="102"/>
      <c r="J1005" s="102"/>
      <c r="K1005" s="102"/>
      <c r="L1005" s="102"/>
      <c r="M1005" s="102"/>
      <c r="N1005" s="102"/>
      <c r="O1005" s="102"/>
      <c r="P1005" s="102"/>
      <c r="Q1005" s="102"/>
      <c r="R1005" s="102"/>
      <c r="S1005" s="102"/>
      <c r="T1005" s="102"/>
      <c r="U1005" s="102"/>
      <c r="V1005" s="102"/>
      <c r="W1005" s="102"/>
      <c r="X1005" s="102"/>
      <c r="Y1005" s="102"/>
      <c r="Z1005" s="102"/>
      <c r="AA1005" s="102"/>
      <c r="AB1005" s="102"/>
      <c r="AC1005" s="102"/>
      <c r="AD1005" s="102"/>
      <c r="AE1005" s="102"/>
      <c r="AF1005" s="102"/>
      <c r="AG1005" s="102"/>
      <c r="AH1005" s="102"/>
      <c r="AI1005" s="102"/>
      <c r="AJ1005" s="102"/>
      <c r="AK1005" s="102"/>
    </row>
    <row r="1006">
      <c r="A1006" s="102"/>
      <c r="B1006" s="102"/>
      <c r="C1006" s="102"/>
      <c r="D1006" s="102"/>
      <c r="E1006" s="102"/>
      <c r="F1006" s="102"/>
      <c r="G1006" s="102"/>
      <c r="H1006" s="102"/>
      <c r="I1006" s="102"/>
      <c r="J1006" s="102"/>
      <c r="K1006" s="102"/>
      <c r="L1006" s="102"/>
      <c r="M1006" s="102"/>
      <c r="N1006" s="102"/>
      <c r="O1006" s="102"/>
      <c r="P1006" s="102"/>
      <c r="Q1006" s="102"/>
      <c r="R1006" s="102"/>
      <c r="S1006" s="102"/>
      <c r="T1006" s="102"/>
      <c r="U1006" s="102"/>
      <c r="V1006" s="102"/>
      <c r="W1006" s="102"/>
      <c r="X1006" s="102"/>
      <c r="Y1006" s="102"/>
      <c r="Z1006" s="102"/>
      <c r="AA1006" s="102"/>
      <c r="AB1006" s="102"/>
      <c r="AC1006" s="102"/>
      <c r="AD1006" s="102"/>
      <c r="AE1006" s="102"/>
      <c r="AF1006" s="102"/>
      <c r="AG1006" s="102"/>
      <c r="AH1006" s="102"/>
      <c r="AI1006" s="102"/>
      <c r="AJ1006" s="102"/>
      <c r="AK1006" s="102"/>
    </row>
    <row r="1007">
      <c r="A1007" s="102"/>
      <c r="B1007" s="102"/>
      <c r="C1007" s="102"/>
      <c r="D1007" s="102"/>
      <c r="E1007" s="102"/>
      <c r="F1007" s="102"/>
      <c r="G1007" s="102"/>
      <c r="H1007" s="102"/>
      <c r="I1007" s="102"/>
      <c r="J1007" s="102"/>
      <c r="K1007" s="102"/>
      <c r="L1007" s="102"/>
      <c r="M1007" s="102"/>
      <c r="N1007" s="102"/>
      <c r="O1007" s="102"/>
      <c r="P1007" s="102"/>
      <c r="Q1007" s="102"/>
      <c r="R1007" s="102"/>
      <c r="S1007" s="102"/>
      <c r="T1007" s="102"/>
      <c r="U1007" s="102"/>
      <c r="V1007" s="102"/>
      <c r="W1007" s="102"/>
      <c r="X1007" s="102"/>
      <c r="Y1007" s="102"/>
      <c r="Z1007" s="102"/>
      <c r="AA1007" s="102"/>
      <c r="AB1007" s="102"/>
      <c r="AC1007" s="102"/>
      <c r="AD1007" s="102"/>
      <c r="AE1007" s="102"/>
      <c r="AF1007" s="102"/>
      <c r="AG1007" s="102"/>
      <c r="AH1007" s="102"/>
      <c r="AI1007" s="102"/>
      <c r="AJ1007" s="102"/>
      <c r="AK1007" s="102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45.13"/>
  </cols>
  <sheetData>
    <row r="1">
      <c r="A1" s="108" t="s">
        <v>228</v>
      </c>
      <c r="B1" s="109">
        <f>Setup!I12</f>
        <v>44562</v>
      </c>
      <c r="C1" s="109">
        <f>Setup!J12</f>
        <v>44593</v>
      </c>
      <c r="D1" s="109">
        <f>Setup!K12</f>
        <v>44621</v>
      </c>
      <c r="E1" s="109">
        <f>Setup!L12</f>
        <v>44652</v>
      </c>
      <c r="F1" s="109">
        <f>Setup!M12</f>
        <v>44682</v>
      </c>
      <c r="G1" s="109">
        <f>Setup!N12</f>
        <v>44713</v>
      </c>
      <c r="H1" s="109">
        <f>Setup!O12</f>
        <v>44743</v>
      </c>
      <c r="I1" s="109">
        <f>Setup!P12</f>
        <v>44774</v>
      </c>
      <c r="J1" s="109">
        <f>Setup!Q12</f>
        <v>44805</v>
      </c>
      <c r="K1" s="109">
        <f>Setup!R12</f>
        <v>44835</v>
      </c>
      <c r="L1" s="109">
        <f>Setup!S12</f>
        <v>44866</v>
      </c>
      <c r="M1" s="109">
        <f>Setup!T12</f>
        <v>44896</v>
      </c>
      <c r="N1" s="109">
        <f>Setup!U12</f>
        <v>44927</v>
      </c>
      <c r="O1" s="109">
        <f>Setup!V12</f>
        <v>44958</v>
      </c>
      <c r="P1" s="109">
        <f>Setup!W12</f>
        <v>44986</v>
      </c>
      <c r="Q1" s="109">
        <f>Setup!X12</f>
        <v>45017</v>
      </c>
      <c r="R1" s="109">
        <f>Setup!Y12</f>
        <v>45047</v>
      </c>
      <c r="S1" s="109">
        <f>Setup!Z12</f>
        <v>45078</v>
      </c>
      <c r="T1" s="109">
        <f>Setup!AA12</f>
        <v>45108</v>
      </c>
      <c r="U1" s="109">
        <f>Setup!AB12</f>
        <v>45139</v>
      </c>
      <c r="V1" s="109">
        <f>Setup!AC12</f>
        <v>45170</v>
      </c>
      <c r="W1" s="109">
        <f>Setup!AD12</f>
        <v>45200</v>
      </c>
      <c r="X1" s="109">
        <f>Setup!AE12</f>
        <v>45231</v>
      </c>
      <c r="Y1" s="109">
        <f>Setup!AF12</f>
        <v>45261</v>
      </c>
      <c r="Z1" s="109">
        <f>Setup!AG12</f>
        <v>45292</v>
      </c>
      <c r="AA1" s="109">
        <f>Setup!AH12</f>
        <v>45323</v>
      </c>
      <c r="AB1" s="109">
        <f>Setup!AI12</f>
        <v>45352</v>
      </c>
      <c r="AC1" s="109">
        <f>Setup!AJ12</f>
        <v>45383</v>
      </c>
      <c r="AD1" s="109">
        <f>Setup!AK12</f>
        <v>45413</v>
      </c>
      <c r="AE1" s="109">
        <f>Setup!AL12</f>
        <v>45444</v>
      </c>
      <c r="AF1" s="109">
        <f>Setup!AM12</f>
        <v>45474</v>
      </c>
      <c r="AG1" s="109">
        <f>Setup!AN12</f>
        <v>45505</v>
      </c>
      <c r="AH1" s="109">
        <f>Setup!AO12</f>
        <v>45536</v>
      </c>
      <c r="AI1" s="109">
        <f>Setup!AP12</f>
        <v>45566</v>
      </c>
      <c r="AJ1" s="109">
        <f>Setup!AQ12</f>
        <v>45597</v>
      </c>
      <c r="AK1" s="109">
        <f>Setup!AR12</f>
        <v>45627</v>
      </c>
    </row>
    <row r="2">
      <c r="A2" s="110" t="s">
        <v>229</v>
      </c>
      <c r="B2" s="111">
        <f>'Financials Monthly'!I8</f>
        <v>48260</v>
      </c>
      <c r="C2" s="111">
        <f>'Financials Monthly'!J8</f>
        <v>45830</v>
      </c>
      <c r="D2" s="111">
        <f>'Financials Monthly'!K8</f>
        <v>49180</v>
      </c>
      <c r="E2" s="111">
        <f>'Financials Monthly'!L8</f>
        <v>52080</v>
      </c>
      <c r="F2" s="111">
        <f>'Financials Monthly'!M8</f>
        <v>58685</v>
      </c>
      <c r="G2" s="111">
        <f>'Financials Monthly'!N8</f>
        <v>62810</v>
      </c>
      <c r="H2" s="111">
        <f>'Financials Monthly'!O8</f>
        <v>64680</v>
      </c>
      <c r="I2" s="111">
        <f>'Financials Monthly'!P8</f>
        <v>70840</v>
      </c>
      <c r="J2" s="111">
        <f>'Financials Monthly'!Q8</f>
        <v>67760</v>
      </c>
      <c r="K2" s="111">
        <f>'Financials Monthly'!R8</f>
        <v>64680</v>
      </c>
      <c r="L2" s="111">
        <f>'Financials Monthly'!S8</f>
        <v>67760</v>
      </c>
      <c r="M2" s="111">
        <f>'Financials Monthly'!T8</f>
        <v>67760</v>
      </c>
      <c r="N2" s="111">
        <f>'Financials Monthly'!U8</f>
        <v>67760</v>
      </c>
      <c r="O2" s="111">
        <f>'Financials Monthly'!V8</f>
        <v>61600</v>
      </c>
      <c r="P2" s="111">
        <f>'Financials Monthly'!W8</f>
        <v>70840</v>
      </c>
      <c r="Q2" s="111">
        <f>'Financials Monthly'!X8</f>
        <v>61600</v>
      </c>
      <c r="R2" s="111">
        <f>'Financials Monthly'!Y8</f>
        <v>70840</v>
      </c>
      <c r="S2" s="111">
        <f>'Financials Monthly'!Z8</f>
        <v>67760</v>
      </c>
      <c r="T2" s="111">
        <f>'Financials Monthly'!AA8</f>
        <v>64680</v>
      </c>
      <c r="U2" s="111">
        <f>'Financials Monthly'!AB8</f>
        <v>70840</v>
      </c>
      <c r="V2" s="111">
        <f>'Financials Monthly'!AC8</f>
        <v>64680</v>
      </c>
      <c r="W2" s="111">
        <f>'Financials Monthly'!AD8</f>
        <v>67760</v>
      </c>
      <c r="X2" s="111">
        <f>'Financials Monthly'!AE8</f>
        <v>67760</v>
      </c>
      <c r="Y2" s="111">
        <f>'Financials Monthly'!AF8</f>
        <v>64680</v>
      </c>
      <c r="Z2" s="111">
        <f>'Financials Monthly'!AG8</f>
        <v>70840</v>
      </c>
      <c r="AA2" s="111">
        <f>'Financials Monthly'!AH8</f>
        <v>64680</v>
      </c>
      <c r="AB2" s="111">
        <f>'Financials Monthly'!AI8</f>
        <v>64680</v>
      </c>
      <c r="AC2" s="111">
        <f>'Financials Monthly'!AJ8</f>
        <v>67760</v>
      </c>
      <c r="AD2" s="111">
        <f>'Financials Monthly'!AK8</f>
        <v>70840</v>
      </c>
      <c r="AE2" s="111">
        <f>'Financials Monthly'!AL8</f>
        <v>61600</v>
      </c>
      <c r="AF2" s="111">
        <f>'Financials Monthly'!AM8</f>
        <v>70840</v>
      </c>
      <c r="AG2" s="111">
        <f>'Financials Monthly'!AN8</f>
        <v>67760</v>
      </c>
      <c r="AH2" s="111">
        <f>'Financials Monthly'!AO8</f>
        <v>64680</v>
      </c>
      <c r="AI2" s="111">
        <f>'Financials Monthly'!AP8</f>
        <v>70840</v>
      </c>
      <c r="AJ2" s="111">
        <f>'Financials Monthly'!AQ8</f>
        <v>64680</v>
      </c>
      <c r="AK2" s="111">
        <f>'Financials Monthly'!AR8</f>
        <v>67760</v>
      </c>
    </row>
    <row r="3">
      <c r="A3" s="112" t="str">
        <f>'Financials Monthly'!C13</f>
        <v>Personnel Consulting</v>
      </c>
      <c r="B3" s="111">
        <f>'Financials Monthly'!I13</f>
        <v>-21312.5</v>
      </c>
      <c r="C3" s="111">
        <f>'Financials Monthly'!J13</f>
        <v>-21312.5</v>
      </c>
      <c r="D3" s="111">
        <f>'Financials Monthly'!K13</f>
        <v>-21312.5</v>
      </c>
      <c r="E3" s="111">
        <f>'Financials Monthly'!L13</f>
        <v>-25800</v>
      </c>
      <c r="F3" s="111">
        <f>'Financials Monthly'!M13</f>
        <v>-25800</v>
      </c>
      <c r="G3" s="111">
        <f>'Financials Monthly'!N13</f>
        <v>-25800</v>
      </c>
      <c r="H3" s="111">
        <f>'Financials Monthly'!O13</f>
        <v>-25800</v>
      </c>
      <c r="I3" s="111">
        <f>'Financials Monthly'!P13</f>
        <v>-25800</v>
      </c>
      <c r="J3" s="111">
        <f>'Financials Monthly'!Q13</f>
        <v>-25800</v>
      </c>
      <c r="K3" s="111">
        <f>'Financials Monthly'!R13</f>
        <v>-25800</v>
      </c>
      <c r="L3" s="111">
        <f>'Financials Monthly'!S13</f>
        <v>-25800</v>
      </c>
      <c r="M3" s="111">
        <f>'Financials Monthly'!T13</f>
        <v>-25800</v>
      </c>
      <c r="N3" s="111">
        <f>'Financials Monthly'!U13</f>
        <v>-25800</v>
      </c>
      <c r="O3" s="111">
        <f>'Financials Monthly'!V13</f>
        <v>-25800</v>
      </c>
      <c r="P3" s="111">
        <f>'Financials Monthly'!W13</f>
        <v>-25800</v>
      </c>
      <c r="Q3" s="111">
        <f>'Financials Monthly'!X13</f>
        <v>-25800</v>
      </c>
      <c r="R3" s="111">
        <f>'Financials Monthly'!Y13</f>
        <v>-25800</v>
      </c>
      <c r="S3" s="111">
        <f>'Financials Monthly'!Z13</f>
        <v>-25800</v>
      </c>
      <c r="T3" s="111">
        <f>'Financials Monthly'!AA13</f>
        <v>-25800</v>
      </c>
      <c r="U3" s="111">
        <f>'Financials Monthly'!AB13</f>
        <v>-25800</v>
      </c>
      <c r="V3" s="111">
        <f>'Financials Monthly'!AC13</f>
        <v>-25800</v>
      </c>
      <c r="W3" s="111">
        <f>'Financials Monthly'!AD13</f>
        <v>-25800</v>
      </c>
      <c r="X3" s="111">
        <f>'Financials Monthly'!AE13</f>
        <v>-25800</v>
      </c>
      <c r="Y3" s="111">
        <f>'Financials Monthly'!AF13</f>
        <v>-25800</v>
      </c>
      <c r="Z3" s="111">
        <f>'Financials Monthly'!AG13</f>
        <v>-25800</v>
      </c>
      <c r="AA3" s="111">
        <f>'Financials Monthly'!AH13</f>
        <v>-25800</v>
      </c>
      <c r="AB3" s="111">
        <f>'Financials Monthly'!AI13</f>
        <v>-25800</v>
      </c>
      <c r="AC3" s="111">
        <f>'Financials Monthly'!AJ13</f>
        <v>-25800</v>
      </c>
      <c r="AD3" s="111">
        <f>'Financials Monthly'!AK13</f>
        <v>-25800</v>
      </c>
      <c r="AE3" s="111">
        <f>'Financials Monthly'!AL13</f>
        <v>-25800</v>
      </c>
      <c r="AF3" s="111">
        <f>'Financials Monthly'!AM13</f>
        <v>-25800</v>
      </c>
      <c r="AG3" s="111">
        <f>'Financials Monthly'!AN13</f>
        <v>-25800</v>
      </c>
      <c r="AH3" s="111">
        <f>'Financials Monthly'!AO13</f>
        <v>-25800</v>
      </c>
      <c r="AI3" s="111">
        <f>'Financials Monthly'!AP13</f>
        <v>-25800</v>
      </c>
      <c r="AJ3" s="111">
        <f>'Financials Monthly'!AQ13</f>
        <v>-25800</v>
      </c>
      <c r="AK3" s="111">
        <f>'Financials Monthly'!AR13</f>
        <v>-25800</v>
      </c>
    </row>
    <row r="4">
      <c r="A4" s="112" t="str">
        <f>'Financials Monthly'!C14</f>
        <v>Other COS Consulting</v>
      </c>
      <c r="B4" s="111">
        <f>'Financials Monthly'!I14</f>
        <v>-100</v>
      </c>
      <c r="C4" s="111">
        <f>'Financials Monthly'!J14</f>
        <v>-100</v>
      </c>
      <c r="D4" s="111">
        <f>'Financials Monthly'!K14</f>
        <v>-100</v>
      </c>
      <c r="E4" s="111">
        <f>'Financials Monthly'!L14</f>
        <v>-100</v>
      </c>
      <c r="F4" s="111">
        <f>'Financials Monthly'!M14</f>
        <v>-100</v>
      </c>
      <c r="G4" s="111">
        <f>'Financials Monthly'!N14</f>
        <v>-100</v>
      </c>
      <c r="H4" s="111">
        <f>'Financials Monthly'!O14</f>
        <v>-100</v>
      </c>
      <c r="I4" s="111">
        <f>'Financials Monthly'!P14</f>
        <v>-100</v>
      </c>
      <c r="J4" s="111">
        <f>'Financials Monthly'!Q14</f>
        <v>-100</v>
      </c>
      <c r="K4" s="111">
        <f>'Financials Monthly'!R14</f>
        <v>-100</v>
      </c>
      <c r="L4" s="111">
        <f>'Financials Monthly'!S14</f>
        <v>-100</v>
      </c>
      <c r="M4" s="111">
        <f>'Financials Monthly'!T14</f>
        <v>-100</v>
      </c>
      <c r="N4" s="111">
        <f>'Financials Monthly'!U14</f>
        <v>-100</v>
      </c>
      <c r="O4" s="111">
        <f>'Financials Monthly'!V14</f>
        <v>-100</v>
      </c>
      <c r="P4" s="111">
        <f>'Financials Monthly'!W14</f>
        <v>-100</v>
      </c>
      <c r="Q4" s="111">
        <f>'Financials Monthly'!X14</f>
        <v>-100</v>
      </c>
      <c r="R4" s="111">
        <f>'Financials Monthly'!Y14</f>
        <v>-100</v>
      </c>
      <c r="S4" s="111">
        <f>'Financials Monthly'!Z14</f>
        <v>-100</v>
      </c>
      <c r="T4" s="111">
        <f>'Financials Monthly'!AA14</f>
        <v>-100</v>
      </c>
      <c r="U4" s="111">
        <f>'Financials Monthly'!AB14</f>
        <v>-100</v>
      </c>
      <c r="V4" s="111">
        <f>'Financials Monthly'!AC14</f>
        <v>-100</v>
      </c>
      <c r="W4" s="111">
        <f>'Financials Monthly'!AD14</f>
        <v>-100</v>
      </c>
      <c r="X4" s="111">
        <f>'Financials Monthly'!AE14</f>
        <v>-100</v>
      </c>
      <c r="Y4" s="111">
        <f>'Financials Monthly'!AF14</f>
        <v>-100</v>
      </c>
      <c r="Z4" s="111">
        <f>'Financials Monthly'!AG14</f>
        <v>-100</v>
      </c>
      <c r="AA4" s="111">
        <f>'Financials Monthly'!AH14</f>
        <v>-100</v>
      </c>
      <c r="AB4" s="111">
        <f>'Financials Monthly'!AI14</f>
        <v>-100</v>
      </c>
      <c r="AC4" s="111">
        <f>'Financials Monthly'!AJ14</f>
        <v>-100</v>
      </c>
      <c r="AD4" s="111">
        <f>'Financials Monthly'!AK14</f>
        <v>-100</v>
      </c>
      <c r="AE4" s="111">
        <f>'Financials Monthly'!AL14</f>
        <v>-100</v>
      </c>
      <c r="AF4" s="111">
        <f>'Financials Monthly'!AM14</f>
        <v>-100</v>
      </c>
      <c r="AG4" s="111">
        <f>'Financials Monthly'!AN14</f>
        <v>-100</v>
      </c>
      <c r="AH4" s="111">
        <f>'Financials Monthly'!AO14</f>
        <v>-100</v>
      </c>
      <c r="AI4" s="111">
        <f>'Financials Monthly'!AP14</f>
        <v>-100</v>
      </c>
      <c r="AJ4" s="111">
        <f>'Financials Monthly'!AQ14</f>
        <v>-100</v>
      </c>
      <c r="AK4" s="111">
        <f>'Financials Monthly'!AR14</f>
        <v>-100</v>
      </c>
    </row>
    <row r="5">
      <c r="A5" s="112" t="str">
        <f>'Financials Monthly'!C17</f>
        <v>Personnel sales</v>
      </c>
      <c r="B5" s="111">
        <f>'Financials Monthly'!I17</f>
        <v>-5000</v>
      </c>
      <c r="C5" s="111">
        <f>'Financials Monthly'!J17</f>
        <v>-5000</v>
      </c>
      <c r="D5" s="111">
        <f>'Financials Monthly'!K17</f>
        <v>-5000</v>
      </c>
      <c r="E5" s="111">
        <f>'Financials Monthly'!L17</f>
        <v>-5000</v>
      </c>
      <c r="F5" s="111">
        <f>'Financials Monthly'!M17</f>
        <v>-5000</v>
      </c>
      <c r="G5" s="111">
        <f>'Financials Monthly'!N17</f>
        <v>-5000</v>
      </c>
      <c r="H5" s="111">
        <f>'Financials Monthly'!O17</f>
        <v>-5000</v>
      </c>
      <c r="I5" s="111">
        <f>'Financials Monthly'!P17</f>
        <v>-5000</v>
      </c>
      <c r="J5" s="111">
        <f>'Financials Monthly'!Q17</f>
        <v>-5000</v>
      </c>
      <c r="K5" s="111">
        <f>'Financials Monthly'!R17</f>
        <v>-5000</v>
      </c>
      <c r="L5" s="111">
        <f>'Financials Monthly'!S17</f>
        <v>-5000</v>
      </c>
      <c r="M5" s="111">
        <f>'Financials Monthly'!T17</f>
        <v>-5000</v>
      </c>
      <c r="N5" s="111">
        <f>'Financials Monthly'!U17</f>
        <v>-5000</v>
      </c>
      <c r="O5" s="111">
        <f>'Financials Monthly'!V17</f>
        <v>-5000</v>
      </c>
      <c r="P5" s="111">
        <f>'Financials Monthly'!W17</f>
        <v>-5000</v>
      </c>
      <c r="Q5" s="111">
        <f>'Financials Monthly'!X17</f>
        <v>-5000</v>
      </c>
      <c r="R5" s="111">
        <f>'Financials Monthly'!Y17</f>
        <v>-5000</v>
      </c>
      <c r="S5" s="111">
        <f>'Financials Monthly'!Z17</f>
        <v>-5000</v>
      </c>
      <c r="T5" s="111">
        <f>'Financials Monthly'!AA17</f>
        <v>-5000</v>
      </c>
      <c r="U5" s="111">
        <f>'Financials Monthly'!AB17</f>
        <v>-5000</v>
      </c>
      <c r="V5" s="111">
        <f>'Financials Monthly'!AC17</f>
        <v>-5000</v>
      </c>
      <c r="W5" s="111">
        <f>'Financials Monthly'!AD17</f>
        <v>-5000</v>
      </c>
      <c r="X5" s="111">
        <f>'Financials Monthly'!AE17</f>
        <v>-5000</v>
      </c>
      <c r="Y5" s="111">
        <f>'Financials Monthly'!AF17</f>
        <v>-5000</v>
      </c>
      <c r="Z5" s="111">
        <f>'Financials Monthly'!AG17</f>
        <v>-5000</v>
      </c>
      <c r="AA5" s="111">
        <f>'Financials Monthly'!AH17</f>
        <v>-5000</v>
      </c>
      <c r="AB5" s="111">
        <f>'Financials Monthly'!AI17</f>
        <v>-5000</v>
      </c>
      <c r="AC5" s="111">
        <f>'Financials Monthly'!AJ17</f>
        <v>-5000</v>
      </c>
      <c r="AD5" s="111">
        <f>'Financials Monthly'!AK17</f>
        <v>-5000</v>
      </c>
      <c r="AE5" s="111">
        <f>'Financials Monthly'!AL17</f>
        <v>-5000</v>
      </c>
      <c r="AF5" s="111">
        <f>'Financials Monthly'!AM17</f>
        <v>-5000</v>
      </c>
      <c r="AG5" s="111">
        <f>'Financials Monthly'!AN17</f>
        <v>-5000</v>
      </c>
      <c r="AH5" s="111">
        <f>'Financials Monthly'!AO17</f>
        <v>-5000</v>
      </c>
      <c r="AI5" s="111">
        <f>'Financials Monthly'!AP17</f>
        <v>-5000</v>
      </c>
      <c r="AJ5" s="111">
        <f>'Financials Monthly'!AQ17</f>
        <v>-5000</v>
      </c>
      <c r="AK5" s="111">
        <f>'Financials Monthly'!AR17</f>
        <v>-5000</v>
      </c>
    </row>
    <row r="6">
      <c r="A6" s="112" t="str">
        <f>'Financials Monthly'!C18</f>
        <v>Other sales costs</v>
      </c>
      <c r="B6" s="111">
        <f>'Financials Monthly'!I18</f>
        <v>-400</v>
      </c>
      <c r="C6" s="111">
        <f>'Financials Monthly'!J18</f>
        <v>-400</v>
      </c>
      <c r="D6" s="111">
        <f>'Financials Monthly'!K18</f>
        <v>-400</v>
      </c>
      <c r="E6" s="111">
        <f>'Financials Monthly'!L18</f>
        <v>-400</v>
      </c>
      <c r="F6" s="111">
        <f>'Financials Monthly'!M18</f>
        <v>-400</v>
      </c>
      <c r="G6" s="111">
        <f>'Financials Monthly'!N18</f>
        <v>-400</v>
      </c>
      <c r="H6" s="111">
        <f>'Financials Monthly'!O18</f>
        <v>-400</v>
      </c>
      <c r="I6" s="111">
        <f>'Financials Monthly'!P18</f>
        <v>-400</v>
      </c>
      <c r="J6" s="111">
        <f>'Financials Monthly'!Q18</f>
        <v>-400</v>
      </c>
      <c r="K6" s="111">
        <f>'Financials Monthly'!R18</f>
        <v>-400</v>
      </c>
      <c r="L6" s="111">
        <f>'Financials Monthly'!S18</f>
        <v>-400</v>
      </c>
      <c r="M6" s="111">
        <f>'Financials Monthly'!T18</f>
        <v>-400</v>
      </c>
      <c r="N6" s="111">
        <f>'Financials Monthly'!U18</f>
        <v>-400</v>
      </c>
      <c r="O6" s="111">
        <f>'Financials Monthly'!V18</f>
        <v>-400</v>
      </c>
      <c r="P6" s="111">
        <f>'Financials Monthly'!W18</f>
        <v>-400</v>
      </c>
      <c r="Q6" s="111">
        <f>'Financials Monthly'!X18</f>
        <v>-400</v>
      </c>
      <c r="R6" s="111">
        <f>'Financials Monthly'!Y18</f>
        <v>-400</v>
      </c>
      <c r="S6" s="111">
        <f>'Financials Monthly'!Z18</f>
        <v>-400</v>
      </c>
      <c r="T6" s="111">
        <f>'Financials Monthly'!AA18</f>
        <v>-400</v>
      </c>
      <c r="U6" s="111">
        <f>'Financials Monthly'!AB18</f>
        <v>-400</v>
      </c>
      <c r="V6" s="111">
        <f>'Financials Monthly'!AC18</f>
        <v>-400</v>
      </c>
      <c r="W6" s="111">
        <f>'Financials Monthly'!AD18</f>
        <v>-400</v>
      </c>
      <c r="X6" s="111">
        <f>'Financials Monthly'!AE18</f>
        <v>-400</v>
      </c>
      <c r="Y6" s="111">
        <f>'Financials Monthly'!AF18</f>
        <v>-400</v>
      </c>
      <c r="Z6" s="111">
        <f>'Financials Monthly'!AG18</f>
        <v>-400</v>
      </c>
      <c r="AA6" s="111">
        <f>'Financials Monthly'!AH18</f>
        <v>-400</v>
      </c>
      <c r="AB6" s="111">
        <f>'Financials Monthly'!AI18</f>
        <v>-400</v>
      </c>
      <c r="AC6" s="111">
        <f>'Financials Monthly'!AJ18</f>
        <v>-400</v>
      </c>
      <c r="AD6" s="111">
        <f>'Financials Monthly'!AK18</f>
        <v>-400</v>
      </c>
      <c r="AE6" s="111">
        <f>'Financials Monthly'!AL18</f>
        <v>-400</v>
      </c>
      <c r="AF6" s="111">
        <f>'Financials Monthly'!AM18</f>
        <v>-400</v>
      </c>
      <c r="AG6" s="111">
        <f>'Financials Monthly'!AN18</f>
        <v>-400</v>
      </c>
      <c r="AH6" s="111">
        <f>'Financials Monthly'!AO18</f>
        <v>-400</v>
      </c>
      <c r="AI6" s="111">
        <f>'Financials Monthly'!AP18</f>
        <v>-400</v>
      </c>
      <c r="AJ6" s="111">
        <f>'Financials Monthly'!AQ18</f>
        <v>-400</v>
      </c>
      <c r="AK6" s="111">
        <f>'Financials Monthly'!AR18</f>
        <v>-400</v>
      </c>
    </row>
    <row r="7">
      <c r="A7" s="112" t="str">
        <f>'Financials Monthly'!C20</f>
        <v>Personnel Marketing</v>
      </c>
      <c r="B7" s="111">
        <f>'Financials Monthly'!I20</f>
        <v>-5000</v>
      </c>
      <c r="C7" s="111">
        <f>'Financials Monthly'!J20</f>
        <v>-5000</v>
      </c>
      <c r="D7" s="111">
        <f>'Financials Monthly'!K20</f>
        <v>-5000</v>
      </c>
      <c r="E7" s="111">
        <f>'Financials Monthly'!L20</f>
        <v>-5000</v>
      </c>
      <c r="F7" s="111">
        <f>'Financials Monthly'!M20</f>
        <v>-5000</v>
      </c>
      <c r="G7" s="111">
        <f>'Financials Monthly'!N20</f>
        <v>-5000</v>
      </c>
      <c r="H7" s="111">
        <f>'Financials Monthly'!O20</f>
        <v>-5000</v>
      </c>
      <c r="I7" s="111">
        <f>'Financials Monthly'!P20</f>
        <v>-5000</v>
      </c>
      <c r="J7" s="111">
        <f>'Financials Monthly'!Q20</f>
        <v>-5000</v>
      </c>
      <c r="K7" s="111">
        <f>'Financials Monthly'!R20</f>
        <v>-5000</v>
      </c>
      <c r="L7" s="111">
        <f>'Financials Monthly'!S20</f>
        <v>-5000</v>
      </c>
      <c r="M7" s="111">
        <f>'Financials Monthly'!T20</f>
        <v>-5000</v>
      </c>
      <c r="N7" s="111">
        <f>'Financials Monthly'!U20</f>
        <v>-5000</v>
      </c>
      <c r="O7" s="111">
        <f>'Financials Monthly'!V20</f>
        <v>-5000</v>
      </c>
      <c r="P7" s="111">
        <f>'Financials Monthly'!W20</f>
        <v>-5000</v>
      </c>
      <c r="Q7" s="111">
        <f>'Financials Monthly'!X20</f>
        <v>-5000</v>
      </c>
      <c r="R7" s="111">
        <f>'Financials Monthly'!Y20</f>
        <v>-5000</v>
      </c>
      <c r="S7" s="111">
        <f>'Financials Monthly'!Z20</f>
        <v>-5000</v>
      </c>
      <c r="T7" s="111">
        <f>'Financials Monthly'!AA20</f>
        <v>-5000</v>
      </c>
      <c r="U7" s="111">
        <f>'Financials Monthly'!AB20</f>
        <v>-5000</v>
      </c>
      <c r="V7" s="111">
        <f>'Financials Monthly'!AC20</f>
        <v>-5000</v>
      </c>
      <c r="W7" s="111">
        <f>'Financials Monthly'!AD20</f>
        <v>-5000</v>
      </c>
      <c r="X7" s="111">
        <f>'Financials Monthly'!AE20</f>
        <v>-5000</v>
      </c>
      <c r="Y7" s="111">
        <f>'Financials Monthly'!AF20</f>
        <v>-5000</v>
      </c>
      <c r="Z7" s="111">
        <f>'Financials Monthly'!AG20</f>
        <v>-5000</v>
      </c>
      <c r="AA7" s="111">
        <f>'Financials Monthly'!AH20</f>
        <v>-5000</v>
      </c>
      <c r="AB7" s="111">
        <f>'Financials Monthly'!AI20</f>
        <v>-5000</v>
      </c>
      <c r="AC7" s="111">
        <f>'Financials Monthly'!AJ20</f>
        <v>-5000</v>
      </c>
      <c r="AD7" s="111">
        <f>'Financials Monthly'!AK20</f>
        <v>-5000</v>
      </c>
      <c r="AE7" s="111">
        <f>'Financials Monthly'!AL20</f>
        <v>-5000</v>
      </c>
      <c r="AF7" s="111">
        <f>'Financials Monthly'!AM20</f>
        <v>-5000</v>
      </c>
      <c r="AG7" s="111">
        <f>'Financials Monthly'!AN20</f>
        <v>-5000</v>
      </c>
      <c r="AH7" s="111">
        <f>'Financials Monthly'!AO20</f>
        <v>-5000</v>
      </c>
      <c r="AI7" s="111">
        <f>'Financials Monthly'!AP20</f>
        <v>-5000</v>
      </c>
      <c r="AJ7" s="111">
        <f>'Financials Monthly'!AQ20</f>
        <v>-5000</v>
      </c>
      <c r="AK7" s="111">
        <f>'Financials Monthly'!AR20</f>
        <v>-5000</v>
      </c>
    </row>
    <row r="8">
      <c r="A8" s="112" t="str">
        <f>'Financials Monthly'!C21</f>
        <v>Campaings</v>
      </c>
      <c r="B8" s="111">
        <f>'Financials Monthly'!I21</f>
        <v>-100</v>
      </c>
      <c r="C8" s="111">
        <f>'Financials Monthly'!J21</f>
        <v>0</v>
      </c>
      <c r="D8" s="111">
        <f>'Financials Monthly'!K21</f>
        <v>0</v>
      </c>
      <c r="E8" s="111">
        <f>'Financials Monthly'!L21</f>
        <v>0</v>
      </c>
      <c r="F8" s="111">
        <f>'Financials Monthly'!M21</f>
        <v>0</v>
      </c>
      <c r="G8" s="111">
        <f>'Financials Monthly'!N21</f>
        <v>0</v>
      </c>
      <c r="H8" s="111">
        <f>'Financials Monthly'!O21</f>
        <v>0</v>
      </c>
      <c r="I8" s="111">
        <f>'Financials Monthly'!P21</f>
        <v>0</v>
      </c>
      <c r="J8" s="111">
        <f>'Financials Monthly'!Q21</f>
        <v>0</v>
      </c>
      <c r="K8" s="111">
        <f>'Financials Monthly'!R21</f>
        <v>0</v>
      </c>
      <c r="L8" s="111">
        <f>'Financials Monthly'!S21</f>
        <v>0</v>
      </c>
      <c r="M8" s="111">
        <f>'Financials Monthly'!T21</f>
        <v>0</v>
      </c>
      <c r="N8" s="111">
        <f>'Financials Monthly'!U21</f>
        <v>0</v>
      </c>
      <c r="O8" s="111">
        <f>'Financials Monthly'!V21</f>
        <v>0</v>
      </c>
      <c r="P8" s="111">
        <f>'Financials Monthly'!W21</f>
        <v>0</v>
      </c>
      <c r="Q8" s="111">
        <f>'Financials Monthly'!X21</f>
        <v>0</v>
      </c>
      <c r="R8" s="111">
        <f>'Financials Monthly'!Y21</f>
        <v>0</v>
      </c>
      <c r="S8" s="111">
        <f>'Financials Monthly'!Z21</f>
        <v>0</v>
      </c>
      <c r="T8" s="111">
        <f>'Financials Monthly'!AA21</f>
        <v>0</v>
      </c>
      <c r="U8" s="111">
        <f>'Financials Monthly'!AB21</f>
        <v>0</v>
      </c>
      <c r="V8" s="111">
        <f>'Financials Monthly'!AC21</f>
        <v>0</v>
      </c>
      <c r="W8" s="111">
        <f>'Financials Monthly'!AD21</f>
        <v>0</v>
      </c>
      <c r="X8" s="111">
        <f>'Financials Monthly'!AE21</f>
        <v>0</v>
      </c>
      <c r="Y8" s="111">
        <f>'Financials Monthly'!AF21</f>
        <v>0</v>
      </c>
      <c r="Z8" s="111">
        <f>'Financials Monthly'!AG21</f>
        <v>0</v>
      </c>
      <c r="AA8" s="111">
        <f>'Financials Monthly'!AH21</f>
        <v>0</v>
      </c>
      <c r="AB8" s="111">
        <f>'Financials Monthly'!AI21</f>
        <v>0</v>
      </c>
      <c r="AC8" s="111">
        <f>'Financials Monthly'!AJ21</f>
        <v>0</v>
      </c>
      <c r="AD8" s="111">
        <f>'Financials Monthly'!AK21</f>
        <v>0</v>
      </c>
      <c r="AE8" s="111">
        <f>'Financials Monthly'!AL21</f>
        <v>0</v>
      </c>
      <c r="AF8" s="111">
        <f>'Financials Monthly'!AM21</f>
        <v>0</v>
      </c>
      <c r="AG8" s="111">
        <f>'Financials Monthly'!AN21</f>
        <v>0</v>
      </c>
      <c r="AH8" s="111">
        <f>'Financials Monthly'!AO21</f>
        <v>0</v>
      </c>
      <c r="AI8" s="111">
        <f>'Financials Monthly'!AP21</f>
        <v>0</v>
      </c>
      <c r="AJ8" s="111">
        <f>'Financials Monthly'!AQ21</f>
        <v>0</v>
      </c>
      <c r="AK8" s="111">
        <f>'Financials Monthly'!AR21</f>
        <v>0</v>
      </c>
    </row>
    <row r="9">
      <c r="A9" s="112" t="str">
        <f>'Financials Monthly'!C22</f>
        <v>Other marketing costs</v>
      </c>
      <c r="B9" s="111">
        <f>'Financials Monthly'!I22</f>
        <v>-500</v>
      </c>
      <c r="C9" s="111">
        <f>'Financials Monthly'!J22</f>
        <v>-500</v>
      </c>
      <c r="D9" s="111">
        <f>'Financials Monthly'!K22</f>
        <v>-500</v>
      </c>
      <c r="E9" s="111">
        <f>'Financials Monthly'!L22</f>
        <v>-500</v>
      </c>
      <c r="F9" s="111">
        <f>'Financials Monthly'!M22</f>
        <v>-500</v>
      </c>
      <c r="G9" s="111">
        <f>'Financials Monthly'!N22</f>
        <v>-500</v>
      </c>
      <c r="H9" s="111">
        <f>'Financials Monthly'!O22</f>
        <v>-500</v>
      </c>
      <c r="I9" s="111">
        <f>'Financials Monthly'!P22</f>
        <v>-500</v>
      </c>
      <c r="J9" s="111">
        <f>'Financials Monthly'!Q22</f>
        <v>-500</v>
      </c>
      <c r="K9" s="111">
        <f>'Financials Monthly'!R22</f>
        <v>-500</v>
      </c>
      <c r="L9" s="111">
        <f>'Financials Monthly'!S22</f>
        <v>-500</v>
      </c>
      <c r="M9" s="111">
        <f>'Financials Monthly'!T22</f>
        <v>-500</v>
      </c>
      <c r="N9" s="111">
        <f>'Financials Monthly'!U22</f>
        <v>-500</v>
      </c>
      <c r="O9" s="111">
        <f>'Financials Monthly'!V22</f>
        <v>-500</v>
      </c>
      <c r="P9" s="111">
        <f>'Financials Monthly'!W22</f>
        <v>-500</v>
      </c>
      <c r="Q9" s="111">
        <f>'Financials Monthly'!X22</f>
        <v>-500</v>
      </c>
      <c r="R9" s="111">
        <f>'Financials Monthly'!Y22</f>
        <v>-500</v>
      </c>
      <c r="S9" s="111">
        <f>'Financials Monthly'!Z22</f>
        <v>-500</v>
      </c>
      <c r="T9" s="111">
        <f>'Financials Monthly'!AA22</f>
        <v>-500</v>
      </c>
      <c r="U9" s="111">
        <f>'Financials Monthly'!AB22</f>
        <v>-500</v>
      </c>
      <c r="V9" s="111">
        <f>'Financials Monthly'!AC22</f>
        <v>-500</v>
      </c>
      <c r="W9" s="111">
        <f>'Financials Monthly'!AD22</f>
        <v>-500</v>
      </c>
      <c r="X9" s="111">
        <f>'Financials Monthly'!AE22</f>
        <v>-500</v>
      </c>
      <c r="Y9" s="111">
        <f>'Financials Monthly'!AF22</f>
        <v>-500</v>
      </c>
      <c r="Z9" s="111">
        <f>'Financials Monthly'!AG22</f>
        <v>-500</v>
      </c>
      <c r="AA9" s="111">
        <f>'Financials Monthly'!AH22</f>
        <v>-500</v>
      </c>
      <c r="AB9" s="111">
        <f>'Financials Monthly'!AI22</f>
        <v>-500</v>
      </c>
      <c r="AC9" s="111">
        <f>'Financials Monthly'!AJ22</f>
        <v>-500</v>
      </c>
      <c r="AD9" s="111">
        <f>'Financials Monthly'!AK22</f>
        <v>-500</v>
      </c>
      <c r="AE9" s="111">
        <f>'Financials Monthly'!AL22</f>
        <v>-500</v>
      </c>
      <c r="AF9" s="111">
        <f>'Financials Monthly'!AM22</f>
        <v>-500</v>
      </c>
      <c r="AG9" s="111">
        <f>'Financials Monthly'!AN22</f>
        <v>-500</v>
      </c>
      <c r="AH9" s="111">
        <f>'Financials Monthly'!AO22</f>
        <v>-500</v>
      </c>
      <c r="AI9" s="111">
        <f>'Financials Monthly'!AP22</f>
        <v>-500</v>
      </c>
      <c r="AJ9" s="111">
        <f>'Financials Monthly'!AQ22</f>
        <v>-500</v>
      </c>
      <c r="AK9" s="111">
        <f>'Financials Monthly'!AR22</f>
        <v>-500</v>
      </c>
    </row>
    <row r="10">
      <c r="A10" s="112" t="str">
        <f>'Financials Monthly'!C24</f>
        <v>Personnel G&amp;A</v>
      </c>
      <c r="B10" s="111">
        <f>'Financials Monthly'!I24</f>
        <v>-5000</v>
      </c>
      <c r="C10" s="111">
        <f>'Financials Monthly'!J24</f>
        <v>-5000</v>
      </c>
      <c r="D10" s="111">
        <f>'Financials Monthly'!K24</f>
        <v>-5000</v>
      </c>
      <c r="E10" s="111">
        <f>'Financials Monthly'!L24</f>
        <v>-5000</v>
      </c>
      <c r="F10" s="111">
        <f>'Financials Monthly'!M24</f>
        <v>-5000</v>
      </c>
      <c r="G10" s="111">
        <f>'Financials Monthly'!N24</f>
        <v>-5000</v>
      </c>
      <c r="H10" s="111">
        <f>'Financials Monthly'!O24</f>
        <v>-5000</v>
      </c>
      <c r="I10" s="111">
        <f>'Financials Monthly'!P24</f>
        <v>-5000</v>
      </c>
      <c r="J10" s="111">
        <f>'Financials Monthly'!Q24</f>
        <v>-5000</v>
      </c>
      <c r="K10" s="111">
        <f>'Financials Monthly'!R24</f>
        <v>-5000</v>
      </c>
      <c r="L10" s="111">
        <f>'Financials Monthly'!S24</f>
        <v>-5000</v>
      </c>
      <c r="M10" s="111">
        <f>'Financials Monthly'!T24</f>
        <v>-5000</v>
      </c>
      <c r="N10" s="111">
        <f>'Financials Monthly'!U24</f>
        <v>-5000</v>
      </c>
      <c r="O10" s="111">
        <f>'Financials Monthly'!V24</f>
        <v>-5000</v>
      </c>
      <c r="P10" s="111">
        <f>'Financials Monthly'!W24</f>
        <v>-5000</v>
      </c>
      <c r="Q10" s="111">
        <f>'Financials Monthly'!X24</f>
        <v>-5000</v>
      </c>
      <c r="R10" s="111">
        <f>'Financials Monthly'!Y24</f>
        <v>-5000</v>
      </c>
      <c r="S10" s="111">
        <f>'Financials Monthly'!Z24</f>
        <v>-5000</v>
      </c>
      <c r="T10" s="111">
        <f>'Financials Monthly'!AA24</f>
        <v>-5000</v>
      </c>
      <c r="U10" s="111">
        <f>'Financials Monthly'!AB24</f>
        <v>-5000</v>
      </c>
      <c r="V10" s="111">
        <f>'Financials Monthly'!AC24</f>
        <v>-5000</v>
      </c>
      <c r="W10" s="111">
        <f>'Financials Monthly'!AD24</f>
        <v>-5000</v>
      </c>
      <c r="X10" s="111">
        <f>'Financials Monthly'!AE24</f>
        <v>-5000</v>
      </c>
      <c r="Y10" s="111">
        <f>'Financials Monthly'!AF24</f>
        <v>-5000</v>
      </c>
      <c r="Z10" s="111">
        <f>'Financials Monthly'!AG24</f>
        <v>-5000</v>
      </c>
      <c r="AA10" s="111">
        <f>'Financials Monthly'!AH24</f>
        <v>-5000</v>
      </c>
      <c r="AB10" s="111">
        <f>'Financials Monthly'!AI24</f>
        <v>-5000</v>
      </c>
      <c r="AC10" s="111">
        <f>'Financials Monthly'!AJ24</f>
        <v>-5000</v>
      </c>
      <c r="AD10" s="111">
        <f>'Financials Monthly'!AK24</f>
        <v>-5000</v>
      </c>
      <c r="AE10" s="111">
        <f>'Financials Monthly'!AL24</f>
        <v>-5000</v>
      </c>
      <c r="AF10" s="111">
        <f>'Financials Monthly'!AM24</f>
        <v>-5000</v>
      </c>
      <c r="AG10" s="111">
        <f>'Financials Monthly'!AN24</f>
        <v>-5000</v>
      </c>
      <c r="AH10" s="111">
        <f>'Financials Monthly'!AO24</f>
        <v>-5000</v>
      </c>
      <c r="AI10" s="111">
        <f>'Financials Monthly'!AP24</f>
        <v>-5000</v>
      </c>
      <c r="AJ10" s="111">
        <f>'Financials Monthly'!AQ24</f>
        <v>-5000</v>
      </c>
      <c r="AK10" s="111">
        <f>'Financials Monthly'!AR24</f>
        <v>-5000</v>
      </c>
    </row>
    <row r="11">
      <c r="A11" s="112" t="str">
        <f>'Financials Monthly'!C25</f>
        <v>Accountancy &amp; Legal</v>
      </c>
      <c r="B11" s="111">
        <f>'Financials Monthly'!I25</f>
        <v>-100</v>
      </c>
      <c r="C11" s="111">
        <f>'Financials Monthly'!J25</f>
        <v>-700</v>
      </c>
      <c r="D11" s="111">
        <f>'Financials Monthly'!K25</f>
        <v>-700</v>
      </c>
      <c r="E11" s="111">
        <f>'Financials Monthly'!L25</f>
        <v>-700</v>
      </c>
      <c r="F11" s="111">
        <f>'Financials Monthly'!M25</f>
        <v>-700</v>
      </c>
      <c r="G11" s="111">
        <f>'Financials Monthly'!N25</f>
        <v>-700</v>
      </c>
      <c r="H11" s="111">
        <f>'Financials Monthly'!O25</f>
        <v>-700</v>
      </c>
      <c r="I11" s="111">
        <f>'Financials Monthly'!P25</f>
        <v>-700</v>
      </c>
      <c r="J11" s="111">
        <f>'Financials Monthly'!Q25</f>
        <v>-700</v>
      </c>
      <c r="K11" s="111">
        <f>'Financials Monthly'!R25</f>
        <v>-700</v>
      </c>
      <c r="L11" s="111">
        <f>'Financials Monthly'!S25</f>
        <v>-700</v>
      </c>
      <c r="M11" s="111">
        <f>'Financials Monthly'!T25</f>
        <v>-700</v>
      </c>
      <c r="N11" s="111">
        <f>'Financials Monthly'!U25</f>
        <v>-700</v>
      </c>
      <c r="O11" s="111">
        <f>'Financials Monthly'!V25</f>
        <v>-700</v>
      </c>
      <c r="P11" s="111">
        <f>'Financials Monthly'!W25</f>
        <v>-700</v>
      </c>
      <c r="Q11" s="111">
        <f>'Financials Monthly'!X25</f>
        <v>-700</v>
      </c>
      <c r="R11" s="111">
        <f>'Financials Monthly'!Y25</f>
        <v>-700</v>
      </c>
      <c r="S11" s="111">
        <f>'Financials Monthly'!Z25</f>
        <v>-700</v>
      </c>
      <c r="T11" s="111">
        <f>'Financials Monthly'!AA25</f>
        <v>-700</v>
      </c>
      <c r="U11" s="111">
        <f>'Financials Monthly'!AB25</f>
        <v>-700</v>
      </c>
      <c r="V11" s="111">
        <f>'Financials Monthly'!AC25</f>
        <v>-700</v>
      </c>
      <c r="W11" s="111">
        <f>'Financials Monthly'!AD25</f>
        <v>-700</v>
      </c>
      <c r="X11" s="111">
        <f>'Financials Monthly'!AE25</f>
        <v>-700</v>
      </c>
      <c r="Y11" s="111">
        <f>'Financials Monthly'!AF25</f>
        <v>-700</v>
      </c>
      <c r="Z11" s="111">
        <f>'Financials Monthly'!AG25</f>
        <v>-700</v>
      </c>
      <c r="AA11" s="111">
        <f>'Financials Monthly'!AH25</f>
        <v>-700</v>
      </c>
      <c r="AB11" s="111">
        <f>'Financials Monthly'!AI25</f>
        <v>-700</v>
      </c>
      <c r="AC11" s="111">
        <f>'Financials Monthly'!AJ25</f>
        <v>-700</v>
      </c>
      <c r="AD11" s="111">
        <f>'Financials Monthly'!AK25</f>
        <v>-700</v>
      </c>
      <c r="AE11" s="111">
        <f>'Financials Monthly'!AL25</f>
        <v>-700</v>
      </c>
      <c r="AF11" s="111">
        <f>'Financials Monthly'!AM25</f>
        <v>-700</v>
      </c>
      <c r="AG11" s="111">
        <f>'Financials Monthly'!AN25</f>
        <v>-700</v>
      </c>
      <c r="AH11" s="111">
        <f>'Financials Monthly'!AO25</f>
        <v>-700</v>
      </c>
      <c r="AI11" s="111">
        <f>'Financials Monthly'!AP25</f>
        <v>-700</v>
      </c>
      <c r="AJ11" s="111">
        <f>'Financials Monthly'!AQ25</f>
        <v>-700</v>
      </c>
      <c r="AK11" s="111">
        <f>'Financials Monthly'!AR25</f>
        <v>-700</v>
      </c>
    </row>
    <row r="12">
      <c r="A12" s="112" t="str">
        <f>'Financials Monthly'!C26</f>
        <v>Rent &amp; Office expenses</v>
      </c>
      <c r="B12" s="111">
        <f>'Financials Monthly'!I26</f>
        <v>-100</v>
      </c>
      <c r="C12" s="111">
        <f>'Financials Monthly'!J26</f>
        <v>-800</v>
      </c>
      <c r="D12" s="111">
        <f>'Financials Monthly'!K26</f>
        <v>-800</v>
      </c>
      <c r="E12" s="111">
        <f>'Financials Monthly'!L26</f>
        <v>-800</v>
      </c>
      <c r="F12" s="111">
        <f>'Financials Monthly'!M26</f>
        <v>-800</v>
      </c>
      <c r="G12" s="111">
        <f>'Financials Monthly'!N26</f>
        <v>-800</v>
      </c>
      <c r="H12" s="111">
        <f>'Financials Monthly'!O26</f>
        <v>-800</v>
      </c>
      <c r="I12" s="111">
        <f>'Financials Monthly'!P26</f>
        <v>-800</v>
      </c>
      <c r="J12" s="111">
        <f>'Financials Monthly'!Q26</f>
        <v>-800</v>
      </c>
      <c r="K12" s="111">
        <f>'Financials Monthly'!R26</f>
        <v>-800</v>
      </c>
      <c r="L12" s="111">
        <f>'Financials Monthly'!S26</f>
        <v>-800</v>
      </c>
      <c r="M12" s="111">
        <f>'Financials Monthly'!T26</f>
        <v>-800</v>
      </c>
      <c r="N12" s="111">
        <f>'Financials Monthly'!U26</f>
        <v>-800</v>
      </c>
      <c r="O12" s="111">
        <f>'Financials Monthly'!V26</f>
        <v>-800</v>
      </c>
      <c r="P12" s="111">
        <f>'Financials Monthly'!W26</f>
        <v>-800</v>
      </c>
      <c r="Q12" s="111">
        <f>'Financials Monthly'!X26</f>
        <v>-800</v>
      </c>
      <c r="R12" s="111">
        <f>'Financials Monthly'!Y26</f>
        <v>-800</v>
      </c>
      <c r="S12" s="111">
        <f>'Financials Monthly'!Z26</f>
        <v>-800</v>
      </c>
      <c r="T12" s="111">
        <f>'Financials Monthly'!AA26</f>
        <v>-800</v>
      </c>
      <c r="U12" s="111">
        <f>'Financials Monthly'!AB26</f>
        <v>-800</v>
      </c>
      <c r="V12" s="111">
        <f>'Financials Monthly'!AC26</f>
        <v>-800</v>
      </c>
      <c r="W12" s="111">
        <f>'Financials Monthly'!AD26</f>
        <v>-800</v>
      </c>
      <c r="X12" s="111">
        <f>'Financials Monthly'!AE26</f>
        <v>-800</v>
      </c>
      <c r="Y12" s="111">
        <f>'Financials Monthly'!AF26</f>
        <v>-800</v>
      </c>
      <c r="Z12" s="111">
        <f>'Financials Monthly'!AG26</f>
        <v>-800</v>
      </c>
      <c r="AA12" s="111">
        <f>'Financials Monthly'!AH26</f>
        <v>-800</v>
      </c>
      <c r="AB12" s="111">
        <f>'Financials Monthly'!AI26</f>
        <v>-800</v>
      </c>
      <c r="AC12" s="111">
        <f>'Financials Monthly'!AJ26</f>
        <v>-800</v>
      </c>
      <c r="AD12" s="111">
        <f>'Financials Monthly'!AK26</f>
        <v>-800</v>
      </c>
      <c r="AE12" s="111">
        <f>'Financials Monthly'!AL26</f>
        <v>-800</v>
      </c>
      <c r="AF12" s="111">
        <f>'Financials Monthly'!AM26</f>
        <v>-800</v>
      </c>
      <c r="AG12" s="111">
        <f>'Financials Monthly'!AN26</f>
        <v>-800</v>
      </c>
      <c r="AH12" s="111">
        <f>'Financials Monthly'!AO26</f>
        <v>-800</v>
      </c>
      <c r="AI12" s="111">
        <f>'Financials Monthly'!AP26</f>
        <v>-800</v>
      </c>
      <c r="AJ12" s="111">
        <f>'Financials Monthly'!AQ26</f>
        <v>-800</v>
      </c>
      <c r="AK12" s="111">
        <f>'Financials Monthly'!AR26</f>
        <v>-800</v>
      </c>
    </row>
    <row r="13">
      <c r="A13" s="112" t="str">
        <f>'Financials Monthly'!C27</f>
        <v>Other G&amp;A</v>
      </c>
      <c r="B13" s="111">
        <f>'Financials Monthly'!I27</f>
        <v>-500</v>
      </c>
      <c r="C13" s="111">
        <f>'Financials Monthly'!J27</f>
        <v>-900</v>
      </c>
      <c r="D13" s="111">
        <f>'Financials Monthly'!K27</f>
        <v>-900</v>
      </c>
      <c r="E13" s="111">
        <f>'Financials Monthly'!L27</f>
        <v>-900</v>
      </c>
      <c r="F13" s="111">
        <f>'Financials Monthly'!M27</f>
        <v>-900</v>
      </c>
      <c r="G13" s="111">
        <f>'Financials Monthly'!N27</f>
        <v>-900</v>
      </c>
      <c r="H13" s="111">
        <f>'Financials Monthly'!O27</f>
        <v>-900</v>
      </c>
      <c r="I13" s="111">
        <f>'Financials Monthly'!P27</f>
        <v>-900</v>
      </c>
      <c r="J13" s="111">
        <f>'Financials Monthly'!Q27</f>
        <v>-900</v>
      </c>
      <c r="K13" s="111">
        <f>'Financials Monthly'!R27</f>
        <v>-900</v>
      </c>
      <c r="L13" s="111">
        <f>'Financials Monthly'!S27</f>
        <v>-900</v>
      </c>
      <c r="M13" s="111">
        <f>'Financials Monthly'!T27</f>
        <v>-900</v>
      </c>
      <c r="N13" s="111">
        <f>'Financials Monthly'!U27</f>
        <v>-900</v>
      </c>
      <c r="O13" s="111">
        <f>'Financials Monthly'!V27</f>
        <v>-900</v>
      </c>
      <c r="P13" s="111">
        <f>'Financials Monthly'!W27</f>
        <v>-900</v>
      </c>
      <c r="Q13" s="111">
        <f>'Financials Monthly'!X27</f>
        <v>-900</v>
      </c>
      <c r="R13" s="111">
        <f>'Financials Monthly'!Y27</f>
        <v>-900</v>
      </c>
      <c r="S13" s="111">
        <f>'Financials Monthly'!Z27</f>
        <v>-900</v>
      </c>
      <c r="T13" s="111">
        <f>'Financials Monthly'!AA27</f>
        <v>-900</v>
      </c>
      <c r="U13" s="111">
        <f>'Financials Monthly'!AB27</f>
        <v>-900</v>
      </c>
      <c r="V13" s="111">
        <f>'Financials Monthly'!AC27</f>
        <v>-900</v>
      </c>
      <c r="W13" s="111">
        <f>'Financials Monthly'!AD27</f>
        <v>-900</v>
      </c>
      <c r="X13" s="111">
        <f>'Financials Monthly'!AE27</f>
        <v>-900</v>
      </c>
      <c r="Y13" s="111">
        <f>'Financials Monthly'!AF27</f>
        <v>-900</v>
      </c>
      <c r="Z13" s="111">
        <f>'Financials Monthly'!AG27</f>
        <v>-900</v>
      </c>
      <c r="AA13" s="111">
        <f>'Financials Monthly'!AH27</f>
        <v>-900</v>
      </c>
      <c r="AB13" s="111">
        <f>'Financials Monthly'!AI27</f>
        <v>-900</v>
      </c>
      <c r="AC13" s="111">
        <f>'Financials Monthly'!AJ27</f>
        <v>-900</v>
      </c>
      <c r="AD13" s="111">
        <f>'Financials Monthly'!AK27</f>
        <v>-900</v>
      </c>
      <c r="AE13" s="111">
        <f>'Financials Monthly'!AL27</f>
        <v>-900</v>
      </c>
      <c r="AF13" s="111">
        <f>'Financials Monthly'!AM27</f>
        <v>-900</v>
      </c>
      <c r="AG13" s="111">
        <f>'Financials Monthly'!AN27</f>
        <v>-900</v>
      </c>
      <c r="AH13" s="111">
        <f>'Financials Monthly'!AO27</f>
        <v>-900</v>
      </c>
      <c r="AI13" s="111">
        <f>'Financials Monthly'!AP27</f>
        <v>-900</v>
      </c>
      <c r="AJ13" s="111">
        <f>'Financials Monthly'!AQ27</f>
        <v>-900</v>
      </c>
      <c r="AK13" s="111">
        <f>'Financials Monthly'!AR27</f>
        <v>-900</v>
      </c>
    </row>
    <row r="14">
      <c r="A14" s="112" t="str">
        <f>'Financials Monthly'!B30</f>
        <v>Depreciations</v>
      </c>
      <c r="B14" s="111">
        <f>'Financials Monthly'!I30</f>
        <v>0</v>
      </c>
      <c r="C14" s="111">
        <f>'Financials Monthly'!J30</f>
        <v>-444.4444444</v>
      </c>
      <c r="D14" s="111">
        <f>'Financials Monthly'!K30</f>
        <v>-444.4444444</v>
      </c>
      <c r="E14" s="111">
        <f>'Financials Monthly'!L30</f>
        <v>-444.4444444</v>
      </c>
      <c r="F14" s="111">
        <f>'Financials Monthly'!M30</f>
        <v>-444.4444444</v>
      </c>
      <c r="G14" s="111">
        <f>'Financials Monthly'!N30</f>
        <v>-444.4444444</v>
      </c>
      <c r="H14" s="111">
        <f>'Financials Monthly'!O30</f>
        <v>-444.4444444</v>
      </c>
      <c r="I14" s="111">
        <f>'Financials Monthly'!P30</f>
        <v>-444.4444444</v>
      </c>
      <c r="J14" s="111">
        <f>'Financials Monthly'!Q30</f>
        <v>-444.4444444</v>
      </c>
      <c r="K14" s="111">
        <f>'Financials Monthly'!R30</f>
        <v>-444.4444444</v>
      </c>
      <c r="L14" s="111">
        <f>'Financials Monthly'!S30</f>
        <v>-6000</v>
      </c>
      <c r="M14" s="111">
        <f>'Financials Monthly'!T30</f>
        <v>-6000</v>
      </c>
      <c r="N14" s="111">
        <f>'Financials Monthly'!U30</f>
        <v>-6000</v>
      </c>
      <c r="O14" s="111">
        <f>'Financials Monthly'!V30</f>
        <v>-6000</v>
      </c>
      <c r="P14" s="111">
        <f>'Financials Monthly'!W30</f>
        <v>-6000</v>
      </c>
      <c r="Q14" s="111">
        <f>'Financials Monthly'!X30</f>
        <v>-6000</v>
      </c>
      <c r="R14" s="111">
        <f>'Financials Monthly'!Y30</f>
        <v>-6000</v>
      </c>
      <c r="S14" s="111">
        <f>'Financials Monthly'!Z30</f>
        <v>-6000</v>
      </c>
      <c r="T14" s="111">
        <f>'Financials Monthly'!AA30</f>
        <v>-6000</v>
      </c>
      <c r="U14" s="111">
        <f>'Financials Monthly'!AB30</f>
        <v>-6000</v>
      </c>
      <c r="V14" s="111">
        <f>'Financials Monthly'!AC30</f>
        <v>-6000</v>
      </c>
      <c r="W14" s="111">
        <f>'Financials Monthly'!AD30</f>
        <v>-6000</v>
      </c>
      <c r="X14" s="111">
        <f>'Financials Monthly'!AE30</f>
        <v>-6000</v>
      </c>
      <c r="Y14" s="111">
        <f>'Financials Monthly'!AF30</f>
        <v>-6000</v>
      </c>
      <c r="Z14" s="111">
        <f>'Financials Monthly'!AG30</f>
        <v>-6000</v>
      </c>
      <c r="AA14" s="111">
        <f>'Financials Monthly'!AH30</f>
        <v>-6000</v>
      </c>
      <c r="AB14" s="111">
        <f>'Financials Monthly'!AI30</f>
        <v>-6000</v>
      </c>
      <c r="AC14" s="111">
        <f>'Financials Monthly'!AJ30</f>
        <v>-6000</v>
      </c>
      <c r="AD14" s="111">
        <f>'Financials Monthly'!AK30</f>
        <v>-6000</v>
      </c>
      <c r="AE14" s="111">
        <f>'Financials Monthly'!AL30</f>
        <v>-6000</v>
      </c>
      <c r="AF14" s="111">
        <f>'Financials Monthly'!AM30</f>
        <v>-6000</v>
      </c>
      <c r="AG14" s="111">
        <f>'Financials Monthly'!AN30</f>
        <v>-6000</v>
      </c>
      <c r="AH14" s="111">
        <f>'Financials Monthly'!AO30</f>
        <v>-6000</v>
      </c>
      <c r="AI14" s="111">
        <f>'Financials Monthly'!AP30</f>
        <v>-6000</v>
      </c>
      <c r="AJ14" s="111">
        <f>'Financials Monthly'!AQ30</f>
        <v>-6000</v>
      </c>
      <c r="AK14" s="111">
        <f>'Financials Monthly'!AR30</f>
        <v>-6000</v>
      </c>
    </row>
    <row r="15">
      <c r="A15" s="112" t="str">
        <f>'Financials Monthly'!B31</f>
        <v>Intrests</v>
      </c>
      <c r="B15" s="111">
        <f>'Financials Monthly'!I31</f>
        <v>0</v>
      </c>
      <c r="C15" s="111">
        <f>'Financials Monthly'!J31</f>
        <v>0</v>
      </c>
      <c r="D15" s="111">
        <f>'Financials Monthly'!K31</f>
        <v>0</v>
      </c>
      <c r="E15" s="111">
        <f>'Financials Monthly'!L31</f>
        <v>0</v>
      </c>
      <c r="F15" s="111">
        <f>'Financials Monthly'!M31</f>
        <v>0</v>
      </c>
      <c r="G15" s="111">
        <f>'Financials Monthly'!N31</f>
        <v>0</v>
      </c>
      <c r="H15" s="111">
        <f>'Financials Monthly'!O31</f>
        <v>0</v>
      </c>
      <c r="I15" s="111">
        <f>'Financials Monthly'!P31</f>
        <v>0</v>
      </c>
      <c r="J15" s="111">
        <f>'Financials Monthly'!Q31</f>
        <v>0</v>
      </c>
      <c r="K15" s="111">
        <f>'Financials Monthly'!R31</f>
        <v>0</v>
      </c>
      <c r="L15" s="111">
        <f>'Financials Monthly'!S31</f>
        <v>0</v>
      </c>
      <c r="M15" s="111">
        <f>'Financials Monthly'!T31</f>
        <v>0</v>
      </c>
      <c r="N15" s="111">
        <f>'Financials Monthly'!U31</f>
        <v>0</v>
      </c>
      <c r="O15" s="111">
        <f>'Financials Monthly'!V31</f>
        <v>0</v>
      </c>
      <c r="P15" s="111">
        <f>'Financials Monthly'!W31</f>
        <v>0</v>
      </c>
      <c r="Q15" s="111">
        <f>'Financials Monthly'!X31</f>
        <v>0</v>
      </c>
      <c r="R15" s="111">
        <f>'Financials Monthly'!Y31</f>
        <v>0</v>
      </c>
      <c r="S15" s="111">
        <f>'Financials Monthly'!Z31</f>
        <v>0</v>
      </c>
      <c r="T15" s="111">
        <f>'Financials Monthly'!AA31</f>
        <v>0</v>
      </c>
      <c r="U15" s="111">
        <f>'Financials Monthly'!AB31</f>
        <v>0</v>
      </c>
      <c r="V15" s="111">
        <f>'Financials Monthly'!AC31</f>
        <v>0</v>
      </c>
      <c r="W15" s="111">
        <f>'Financials Monthly'!AD31</f>
        <v>0</v>
      </c>
      <c r="X15" s="111">
        <f>'Financials Monthly'!AE31</f>
        <v>0</v>
      </c>
      <c r="Y15" s="111">
        <f>'Financials Monthly'!AF31</f>
        <v>0</v>
      </c>
      <c r="Z15" s="111">
        <f>'Financials Monthly'!AG31</f>
        <v>-10000</v>
      </c>
      <c r="AA15" s="111">
        <f>'Financials Monthly'!AH31</f>
        <v>0</v>
      </c>
      <c r="AB15" s="111">
        <f>'Financials Monthly'!AI31</f>
        <v>0</v>
      </c>
      <c r="AC15" s="111">
        <f>'Financials Monthly'!AJ31</f>
        <v>0</v>
      </c>
      <c r="AD15" s="111">
        <f>'Financials Monthly'!AK31</f>
        <v>0</v>
      </c>
      <c r="AE15" s="111">
        <f>'Financials Monthly'!AL31</f>
        <v>0</v>
      </c>
      <c r="AF15" s="111">
        <f>'Financials Monthly'!AM31</f>
        <v>0</v>
      </c>
      <c r="AG15" s="111">
        <f>'Financials Monthly'!AN31</f>
        <v>0</v>
      </c>
      <c r="AH15" s="111">
        <f>'Financials Monthly'!AO31</f>
        <v>0</v>
      </c>
      <c r="AI15" s="111">
        <f>'Financials Monthly'!AP31</f>
        <v>0</v>
      </c>
      <c r="AJ15" s="111">
        <f>'Financials Monthly'!AQ31</f>
        <v>0</v>
      </c>
      <c r="AK15" s="111">
        <f>'Financials Monthly'!AR31</f>
        <v>0</v>
      </c>
    </row>
    <row r="16">
      <c r="A16" s="112" t="str">
        <f>'Financials Monthly'!B34</f>
        <v>Taxes</v>
      </c>
      <c r="B16" s="111" t="str">
        <f>'Financials Monthly'!I34</f>
        <v/>
      </c>
      <c r="C16" s="111" t="str">
        <f>'Financials Monthly'!J34</f>
        <v/>
      </c>
      <c r="D16" s="111" t="str">
        <f>'Financials Monthly'!K34</f>
        <v/>
      </c>
      <c r="E16" s="111" t="str">
        <f>'Financials Monthly'!L34</f>
        <v/>
      </c>
      <c r="F16" s="111" t="str">
        <f>'Financials Monthly'!M34</f>
        <v/>
      </c>
      <c r="G16" s="111" t="str">
        <f>'Financials Monthly'!N34</f>
        <v/>
      </c>
      <c r="H16" s="111" t="str">
        <f>'Financials Monthly'!O34</f>
        <v/>
      </c>
      <c r="I16" s="111" t="str">
        <f>'Financials Monthly'!P34</f>
        <v/>
      </c>
      <c r="J16" s="111" t="str">
        <f>'Financials Monthly'!Q34</f>
        <v/>
      </c>
      <c r="K16" s="111" t="str">
        <f>'Financials Monthly'!R34</f>
        <v/>
      </c>
      <c r="L16" s="111" t="str">
        <f>'Financials Monthly'!S34</f>
        <v/>
      </c>
      <c r="M16" s="111" t="str">
        <f>'Financials Monthly'!T34</f>
        <v/>
      </c>
      <c r="N16" s="111" t="str">
        <f>'Financials Monthly'!U34</f>
        <v/>
      </c>
      <c r="O16" s="111" t="str">
        <f>'Financials Monthly'!V34</f>
        <v/>
      </c>
      <c r="P16" s="111" t="str">
        <f>'Financials Monthly'!W34</f>
        <v/>
      </c>
      <c r="Q16" s="111" t="str">
        <f>'Financials Monthly'!X34</f>
        <v/>
      </c>
      <c r="R16" s="111" t="str">
        <f>'Financials Monthly'!Y34</f>
        <v/>
      </c>
      <c r="S16" s="111" t="str">
        <f>'Financials Monthly'!Z34</f>
        <v/>
      </c>
      <c r="T16" s="111" t="str">
        <f>'Financials Monthly'!AA34</f>
        <v/>
      </c>
      <c r="U16" s="111" t="str">
        <f>'Financials Monthly'!AB34</f>
        <v/>
      </c>
      <c r="V16" s="111" t="str">
        <f>'Financials Monthly'!AC34</f>
        <v/>
      </c>
      <c r="W16" s="111" t="str">
        <f>'Financials Monthly'!AD34</f>
        <v/>
      </c>
      <c r="X16" s="111" t="str">
        <f>'Financials Monthly'!AE34</f>
        <v/>
      </c>
      <c r="Y16" s="111" t="str">
        <f>'Financials Monthly'!AF34</f>
        <v/>
      </c>
      <c r="Z16" s="111" t="str">
        <f>'Financials Monthly'!AG34</f>
        <v/>
      </c>
      <c r="AA16" s="111" t="str">
        <f>'Financials Monthly'!AH34</f>
        <v/>
      </c>
      <c r="AB16" s="111" t="str">
        <f>'Financials Monthly'!AI34</f>
        <v/>
      </c>
      <c r="AC16" s="111" t="str">
        <f>'Financials Monthly'!AJ34</f>
        <v/>
      </c>
      <c r="AD16" s="111" t="str">
        <f>'Financials Monthly'!AK34</f>
        <v/>
      </c>
      <c r="AE16" s="111" t="str">
        <f>'Financials Monthly'!AL34</f>
        <v/>
      </c>
      <c r="AF16" s="111" t="str">
        <f>'Financials Monthly'!AM34</f>
        <v/>
      </c>
      <c r="AG16" s="111" t="str">
        <f>'Financials Monthly'!AN34</f>
        <v/>
      </c>
      <c r="AH16" s="111" t="str">
        <f>'Financials Monthly'!AO34</f>
        <v/>
      </c>
      <c r="AI16" s="111" t="str">
        <f>'Financials Monthly'!AP34</f>
        <v/>
      </c>
      <c r="AJ16" s="111" t="str">
        <f>'Financials Monthly'!AQ34</f>
        <v/>
      </c>
      <c r="AK16" s="111" t="str">
        <f>'Financials Monthly'!AR34</f>
        <v/>
      </c>
    </row>
    <row r="17">
      <c r="A17" s="113" t="str">
        <f>'Financials Monthly'!C42</f>
        <v>Accounts receivable</v>
      </c>
      <c r="B17" s="114" t="str">
        <f>'Financials Monthly'!I42</f>
        <v/>
      </c>
      <c r="C17" s="114" t="str">
        <f>'Financials Monthly'!J42</f>
        <v/>
      </c>
      <c r="D17" s="114" t="str">
        <f>'Financials Monthly'!K42</f>
        <v/>
      </c>
      <c r="E17" s="114" t="str">
        <f>'Financials Monthly'!L42</f>
        <v/>
      </c>
      <c r="F17" s="114" t="str">
        <f>'Financials Monthly'!M42</f>
        <v/>
      </c>
      <c r="G17" s="114" t="str">
        <f>'Financials Monthly'!N42</f>
        <v/>
      </c>
      <c r="H17" s="114" t="str">
        <f>'Financials Monthly'!O42</f>
        <v/>
      </c>
      <c r="I17" s="114" t="str">
        <f>'Financials Monthly'!P42</f>
        <v/>
      </c>
      <c r="J17" s="114" t="str">
        <f>'Financials Monthly'!Q42</f>
        <v/>
      </c>
      <c r="K17" s="114" t="str">
        <f>'Financials Monthly'!R42</f>
        <v/>
      </c>
      <c r="L17" s="114" t="str">
        <f>'Financials Monthly'!S42</f>
        <v/>
      </c>
      <c r="M17" s="114" t="str">
        <f>'Financials Monthly'!T42</f>
        <v/>
      </c>
      <c r="N17" s="114" t="str">
        <f>'Financials Monthly'!U42</f>
        <v/>
      </c>
      <c r="O17" s="114" t="str">
        <f>'Financials Monthly'!V42</f>
        <v/>
      </c>
      <c r="P17" s="114" t="str">
        <f>'Financials Monthly'!W42</f>
        <v/>
      </c>
      <c r="Q17" s="114" t="str">
        <f>'Financials Monthly'!X42</f>
        <v/>
      </c>
      <c r="R17" s="114" t="str">
        <f>'Financials Monthly'!Y42</f>
        <v/>
      </c>
      <c r="S17" s="114" t="str">
        <f>'Financials Monthly'!Z42</f>
        <v/>
      </c>
      <c r="T17" s="114" t="str">
        <f>'Financials Monthly'!AA42</f>
        <v/>
      </c>
      <c r="U17" s="114" t="str">
        <f>'Financials Monthly'!AB42</f>
        <v/>
      </c>
      <c r="V17" s="114" t="str">
        <f>'Financials Monthly'!AC42</f>
        <v/>
      </c>
      <c r="W17" s="114" t="str">
        <f>'Financials Monthly'!AD42</f>
        <v/>
      </c>
      <c r="X17" s="114" t="str">
        <f>'Financials Monthly'!AE42</f>
        <v/>
      </c>
      <c r="Y17" s="114" t="str">
        <f>'Financials Monthly'!AF42</f>
        <v/>
      </c>
      <c r="Z17" s="114" t="str">
        <f>'Financials Monthly'!AG42</f>
        <v/>
      </c>
      <c r="AA17" s="114" t="str">
        <f>'Financials Monthly'!AH42</f>
        <v/>
      </c>
      <c r="AB17" s="114" t="str">
        <f>'Financials Monthly'!AI42</f>
        <v/>
      </c>
      <c r="AC17" s="114" t="str">
        <f>'Financials Monthly'!AJ42</f>
        <v/>
      </c>
      <c r="AD17" s="114" t="str">
        <f>'Financials Monthly'!AK42</f>
        <v/>
      </c>
      <c r="AE17" s="114" t="str">
        <f>'Financials Monthly'!AL42</f>
        <v/>
      </c>
      <c r="AF17" s="114" t="str">
        <f>'Financials Monthly'!AM42</f>
        <v/>
      </c>
      <c r="AG17" s="114" t="str">
        <f>'Financials Monthly'!AN42</f>
        <v/>
      </c>
      <c r="AH17" s="114" t="str">
        <f>'Financials Monthly'!AO42</f>
        <v/>
      </c>
      <c r="AI17" s="114" t="str">
        <f>'Financials Monthly'!AP42</f>
        <v/>
      </c>
      <c r="AJ17" s="114" t="str">
        <f>'Financials Monthly'!AQ42</f>
        <v/>
      </c>
      <c r="AK17" s="114" t="str">
        <f>'Financials Monthly'!AR42</f>
        <v/>
      </c>
    </row>
    <row r="18">
      <c r="A18" s="113" t="str">
        <f>'Financials Monthly'!C43</f>
        <v>Account payable</v>
      </c>
      <c r="B18" s="114" t="str">
        <f>'Financials Monthly'!I43</f>
        <v/>
      </c>
      <c r="C18" s="114" t="str">
        <f>'Financials Monthly'!J43</f>
        <v/>
      </c>
      <c r="D18" s="114" t="str">
        <f>'Financials Monthly'!K43</f>
        <v/>
      </c>
      <c r="E18" s="114" t="str">
        <f>'Financials Monthly'!L43</f>
        <v/>
      </c>
      <c r="F18" s="114" t="str">
        <f>'Financials Monthly'!M43</f>
        <v/>
      </c>
      <c r="G18" s="114" t="str">
        <f>'Financials Monthly'!N43</f>
        <v/>
      </c>
      <c r="H18" s="114" t="str">
        <f>'Financials Monthly'!O43</f>
        <v/>
      </c>
      <c r="I18" s="114" t="str">
        <f>'Financials Monthly'!P43</f>
        <v/>
      </c>
      <c r="J18" s="114" t="str">
        <f>'Financials Monthly'!Q43</f>
        <v/>
      </c>
      <c r="K18" s="114" t="str">
        <f>'Financials Monthly'!R43</f>
        <v/>
      </c>
      <c r="L18" s="114" t="str">
        <f>'Financials Monthly'!S43</f>
        <v/>
      </c>
      <c r="M18" s="114" t="str">
        <f>'Financials Monthly'!T43</f>
        <v/>
      </c>
      <c r="N18" s="114" t="str">
        <f>'Financials Monthly'!U43</f>
        <v/>
      </c>
      <c r="O18" s="114" t="str">
        <f>'Financials Monthly'!V43</f>
        <v/>
      </c>
      <c r="P18" s="114" t="str">
        <f>'Financials Monthly'!W43</f>
        <v/>
      </c>
      <c r="Q18" s="114" t="str">
        <f>'Financials Monthly'!X43</f>
        <v/>
      </c>
      <c r="R18" s="114" t="str">
        <f>'Financials Monthly'!Y43</f>
        <v/>
      </c>
      <c r="S18" s="114" t="str">
        <f>'Financials Monthly'!Z43</f>
        <v/>
      </c>
      <c r="T18" s="114" t="str">
        <f>'Financials Monthly'!AA43</f>
        <v/>
      </c>
      <c r="U18" s="114" t="str">
        <f>'Financials Monthly'!AB43</f>
        <v/>
      </c>
      <c r="V18" s="114" t="str">
        <f>'Financials Monthly'!AC43</f>
        <v/>
      </c>
      <c r="W18" s="114" t="str">
        <f>'Financials Monthly'!AD43</f>
        <v/>
      </c>
      <c r="X18" s="114" t="str">
        <f>'Financials Monthly'!AE43</f>
        <v/>
      </c>
      <c r="Y18" s="114" t="str">
        <f>'Financials Monthly'!AF43</f>
        <v/>
      </c>
      <c r="Z18" s="114" t="str">
        <f>'Financials Monthly'!AG43</f>
        <v/>
      </c>
      <c r="AA18" s="114" t="str">
        <f>'Financials Monthly'!AH43</f>
        <v/>
      </c>
      <c r="AB18" s="114" t="str">
        <f>'Financials Monthly'!AI43</f>
        <v/>
      </c>
      <c r="AC18" s="114" t="str">
        <f>'Financials Monthly'!AJ43</f>
        <v/>
      </c>
      <c r="AD18" s="114" t="str">
        <f>'Financials Monthly'!AK43</f>
        <v/>
      </c>
      <c r="AE18" s="114" t="str">
        <f>'Financials Monthly'!AL43</f>
        <v/>
      </c>
      <c r="AF18" s="114" t="str">
        <f>'Financials Monthly'!AM43</f>
        <v/>
      </c>
      <c r="AG18" s="114" t="str">
        <f>'Financials Monthly'!AN43</f>
        <v/>
      </c>
      <c r="AH18" s="114" t="str">
        <f>'Financials Monthly'!AO43</f>
        <v/>
      </c>
      <c r="AI18" s="114" t="str">
        <f>'Financials Monthly'!AP43</f>
        <v/>
      </c>
      <c r="AJ18" s="114" t="str">
        <f>'Financials Monthly'!AQ43</f>
        <v/>
      </c>
      <c r="AK18" s="114" t="str">
        <f>'Financials Monthly'!AR43</f>
        <v/>
      </c>
    </row>
    <row r="19">
      <c r="A19" s="113" t="str">
        <f>'Financials Monthly'!C44</f>
        <v>Payroll</v>
      </c>
      <c r="B19" s="114">
        <f>'Financials Monthly'!I44</f>
        <v>1850</v>
      </c>
      <c r="C19" s="114">
        <f>'Financials Monthly'!J44</f>
        <v>1850</v>
      </c>
      <c r="D19" s="114">
        <f>'Financials Monthly'!K44</f>
        <v>1850</v>
      </c>
      <c r="E19" s="114">
        <f>'Financials Monthly'!L44</f>
        <v>2400</v>
      </c>
      <c r="F19" s="114">
        <f>'Financials Monthly'!M44</f>
        <v>-11400</v>
      </c>
      <c r="G19" s="114">
        <f>'Financials Monthly'!N44</f>
        <v>2400</v>
      </c>
      <c r="H19" s="114">
        <f>'Financials Monthly'!O44</f>
        <v>2400</v>
      </c>
      <c r="I19" s="114">
        <f>'Financials Monthly'!P44</f>
        <v>2400</v>
      </c>
      <c r="J19" s="114">
        <f>'Financials Monthly'!Q44</f>
        <v>2400</v>
      </c>
      <c r="K19" s="114">
        <f>'Financials Monthly'!R44</f>
        <v>2400</v>
      </c>
      <c r="L19" s="114">
        <f>'Financials Monthly'!S44</f>
        <v>2400</v>
      </c>
      <c r="M19" s="114">
        <f>'Financials Monthly'!T44</f>
        <v>-12600</v>
      </c>
      <c r="N19" s="114">
        <f>'Financials Monthly'!U44</f>
        <v>2400</v>
      </c>
      <c r="O19" s="114">
        <f>'Financials Monthly'!V44</f>
        <v>2400</v>
      </c>
      <c r="P19" s="114">
        <f>'Financials Monthly'!W44</f>
        <v>2400</v>
      </c>
      <c r="Q19" s="114">
        <f>'Financials Monthly'!X44</f>
        <v>2400</v>
      </c>
      <c r="R19" s="114">
        <f>'Financials Monthly'!Y44</f>
        <v>-11400</v>
      </c>
      <c r="S19" s="114">
        <f>'Financials Monthly'!Z44</f>
        <v>2400</v>
      </c>
      <c r="T19" s="114">
        <f>'Financials Monthly'!AA44</f>
        <v>2400</v>
      </c>
      <c r="U19" s="114">
        <f>'Financials Monthly'!AB44</f>
        <v>2400</v>
      </c>
      <c r="V19" s="114">
        <f>'Financials Monthly'!AC44</f>
        <v>2400</v>
      </c>
      <c r="W19" s="114">
        <f>'Financials Monthly'!AD44</f>
        <v>2400</v>
      </c>
      <c r="X19" s="114">
        <f>'Financials Monthly'!AE44</f>
        <v>2400</v>
      </c>
      <c r="Y19" s="114">
        <f>'Financials Monthly'!AF44</f>
        <v>-12600</v>
      </c>
      <c r="Z19" s="114">
        <f>'Financials Monthly'!AG44</f>
        <v>2400</v>
      </c>
      <c r="AA19" s="114">
        <f>'Financials Monthly'!AH44</f>
        <v>2400</v>
      </c>
      <c r="AB19" s="114">
        <f>'Financials Monthly'!AI44</f>
        <v>2400</v>
      </c>
      <c r="AC19" s="114">
        <f>'Financials Monthly'!AJ44</f>
        <v>2400</v>
      </c>
      <c r="AD19" s="114">
        <f>'Financials Monthly'!AK44</f>
        <v>-11400</v>
      </c>
      <c r="AE19" s="114">
        <f>'Financials Monthly'!AL44</f>
        <v>2400</v>
      </c>
      <c r="AF19" s="114">
        <f>'Financials Monthly'!AM44</f>
        <v>2400</v>
      </c>
      <c r="AG19" s="114">
        <f>'Financials Monthly'!AN44</f>
        <v>2400</v>
      </c>
      <c r="AH19" s="114">
        <f>'Financials Monthly'!AO44</f>
        <v>2400</v>
      </c>
      <c r="AI19" s="114">
        <f>'Financials Monthly'!AP44</f>
        <v>2400</v>
      </c>
      <c r="AJ19" s="114">
        <f>'Financials Monthly'!AQ44</f>
        <v>2400</v>
      </c>
      <c r="AK19" s="114">
        <f>'Financials Monthly'!AR44</f>
        <v>-12600</v>
      </c>
    </row>
    <row r="20">
      <c r="A20" s="113" t="str">
        <f>'Financials Monthly'!B48</f>
        <v>Foundation</v>
      </c>
      <c r="B20" s="114">
        <f>'Financials Monthly'!I48</f>
        <v>0</v>
      </c>
      <c r="C20" s="114">
        <f>'Financials Monthly'!J48</f>
        <v>-10000</v>
      </c>
      <c r="D20" s="114">
        <f>'Financials Monthly'!K48</f>
        <v>0</v>
      </c>
      <c r="E20" s="114">
        <f>'Financials Monthly'!L48</f>
        <v>0</v>
      </c>
      <c r="F20" s="114">
        <f>'Financials Monthly'!M48</f>
        <v>0</v>
      </c>
      <c r="G20" s="114">
        <f>'Financials Monthly'!N48</f>
        <v>0</v>
      </c>
      <c r="H20" s="114">
        <f>'Financials Monthly'!O48</f>
        <v>0</v>
      </c>
      <c r="I20" s="114">
        <f>'Financials Monthly'!P48</f>
        <v>0</v>
      </c>
      <c r="J20" s="114">
        <f>'Financials Monthly'!Q48</f>
        <v>0</v>
      </c>
      <c r="K20" s="114">
        <f>'Financials Monthly'!R48</f>
        <v>0</v>
      </c>
      <c r="L20" s="114">
        <f>'Financials Monthly'!S48</f>
        <v>-200000</v>
      </c>
      <c r="M20" s="114">
        <f>'Financials Monthly'!T48</f>
        <v>0</v>
      </c>
      <c r="N20" s="114">
        <f>'Financials Monthly'!U48</f>
        <v>0</v>
      </c>
      <c r="O20" s="114">
        <f>'Financials Monthly'!V48</f>
        <v>0</v>
      </c>
      <c r="P20" s="114">
        <f>'Financials Monthly'!W48</f>
        <v>0</v>
      </c>
      <c r="Q20" s="114">
        <f>'Financials Monthly'!X48</f>
        <v>0</v>
      </c>
      <c r="R20" s="114">
        <f>'Financials Monthly'!Y48</f>
        <v>0</v>
      </c>
      <c r="S20" s="114">
        <f>'Financials Monthly'!Z48</f>
        <v>0</v>
      </c>
      <c r="T20" s="114">
        <f>'Financials Monthly'!AA48</f>
        <v>0</v>
      </c>
      <c r="U20" s="114">
        <f>'Financials Monthly'!AB48</f>
        <v>0</v>
      </c>
      <c r="V20" s="114">
        <f>'Financials Monthly'!AC48</f>
        <v>0</v>
      </c>
      <c r="W20" s="114">
        <f>'Financials Monthly'!AD48</f>
        <v>0</v>
      </c>
      <c r="X20" s="114">
        <f>'Financials Monthly'!AE48</f>
        <v>0</v>
      </c>
      <c r="Y20" s="114">
        <f>'Financials Monthly'!AF48</f>
        <v>0</v>
      </c>
      <c r="Z20" s="114">
        <f>'Financials Monthly'!AG48</f>
        <v>0</v>
      </c>
      <c r="AA20" s="114">
        <f>'Financials Monthly'!AH48</f>
        <v>0</v>
      </c>
      <c r="AB20" s="114">
        <f>'Financials Monthly'!AI48</f>
        <v>0</v>
      </c>
      <c r="AC20" s="114">
        <f>'Financials Monthly'!AJ48</f>
        <v>0</v>
      </c>
      <c r="AD20" s="114">
        <f>'Financials Monthly'!AK48</f>
        <v>0</v>
      </c>
      <c r="AE20" s="114">
        <f>'Financials Monthly'!AL48</f>
        <v>0</v>
      </c>
      <c r="AF20" s="114">
        <f>'Financials Monthly'!AM48</f>
        <v>0</v>
      </c>
      <c r="AG20" s="114">
        <f>'Financials Monthly'!AN48</f>
        <v>0</v>
      </c>
      <c r="AH20" s="114">
        <f>'Financials Monthly'!AO48</f>
        <v>0</v>
      </c>
      <c r="AI20" s="114">
        <f>'Financials Monthly'!AP48</f>
        <v>0</v>
      </c>
      <c r="AJ20" s="114">
        <f>'Financials Monthly'!AQ48</f>
        <v>0</v>
      </c>
      <c r="AK20" s="114">
        <f>'Financials Monthly'!AR48</f>
        <v>0</v>
      </c>
    </row>
    <row r="21">
      <c r="A21" s="113" t="str">
        <f>'Financials Monthly'!B49</f>
        <v>Hardware</v>
      </c>
      <c r="B21" s="114">
        <f>'Financials Monthly'!I49</f>
        <v>0</v>
      </c>
      <c r="C21" s="114">
        <f>'Financials Monthly'!J49</f>
        <v>0</v>
      </c>
      <c r="D21" s="114">
        <f>'Financials Monthly'!K49</f>
        <v>0</v>
      </c>
      <c r="E21" s="114">
        <f>'Financials Monthly'!L49</f>
        <v>0</v>
      </c>
      <c r="F21" s="114">
        <f>'Financials Monthly'!M49</f>
        <v>0</v>
      </c>
      <c r="G21" s="114">
        <f>'Financials Monthly'!N49</f>
        <v>0</v>
      </c>
      <c r="H21" s="114">
        <f>'Financials Monthly'!O49</f>
        <v>0</v>
      </c>
      <c r="I21" s="114">
        <f>'Financials Monthly'!P49</f>
        <v>0</v>
      </c>
      <c r="J21" s="114">
        <f>'Financials Monthly'!Q49</f>
        <v>0</v>
      </c>
      <c r="K21" s="114">
        <f>'Financials Monthly'!R49</f>
        <v>0</v>
      </c>
      <c r="L21" s="114">
        <f>'Financials Monthly'!S49</f>
        <v>0</v>
      </c>
      <c r="M21" s="114">
        <f>'Financials Monthly'!T49</f>
        <v>0</v>
      </c>
      <c r="N21" s="114">
        <f>'Financials Monthly'!U49</f>
        <v>0</v>
      </c>
      <c r="O21" s="114">
        <f>'Financials Monthly'!V49</f>
        <v>0</v>
      </c>
      <c r="P21" s="114">
        <f>'Financials Monthly'!W49</f>
        <v>0</v>
      </c>
      <c r="Q21" s="114">
        <f>'Financials Monthly'!X49</f>
        <v>0</v>
      </c>
      <c r="R21" s="114">
        <f>'Financials Monthly'!Y49</f>
        <v>0</v>
      </c>
      <c r="S21" s="114">
        <f>'Financials Monthly'!Z49</f>
        <v>0</v>
      </c>
      <c r="T21" s="114">
        <f>'Financials Monthly'!AA49</f>
        <v>0</v>
      </c>
      <c r="U21" s="114">
        <f>'Financials Monthly'!AB49</f>
        <v>0</v>
      </c>
      <c r="V21" s="114">
        <f>'Financials Monthly'!AC49</f>
        <v>0</v>
      </c>
      <c r="W21" s="114">
        <f>'Financials Monthly'!AD49</f>
        <v>0</v>
      </c>
      <c r="X21" s="114">
        <f>'Financials Monthly'!AE49</f>
        <v>0</v>
      </c>
      <c r="Y21" s="114">
        <f>'Financials Monthly'!AF49</f>
        <v>0</v>
      </c>
      <c r="Z21" s="114">
        <f>'Financials Monthly'!AG49</f>
        <v>0</v>
      </c>
      <c r="AA21" s="114">
        <f>'Financials Monthly'!AH49</f>
        <v>0</v>
      </c>
      <c r="AB21" s="114">
        <f>'Financials Monthly'!AI49</f>
        <v>0</v>
      </c>
      <c r="AC21" s="114">
        <f>'Financials Monthly'!AJ49</f>
        <v>0</v>
      </c>
      <c r="AD21" s="114">
        <f>'Financials Monthly'!AK49</f>
        <v>0</v>
      </c>
      <c r="AE21" s="114">
        <f>'Financials Monthly'!AL49</f>
        <v>0</v>
      </c>
      <c r="AF21" s="114">
        <f>'Financials Monthly'!AM49</f>
        <v>0</v>
      </c>
      <c r="AG21" s="114">
        <f>'Financials Monthly'!AN49</f>
        <v>0</v>
      </c>
      <c r="AH21" s="114">
        <f>'Financials Monthly'!AO49</f>
        <v>0</v>
      </c>
      <c r="AI21" s="114">
        <f>'Financials Monthly'!AP49</f>
        <v>0</v>
      </c>
      <c r="AJ21" s="114">
        <f>'Financials Monthly'!AQ49</f>
        <v>0</v>
      </c>
      <c r="AK21" s="114">
        <f>'Financials Monthly'!AR49</f>
        <v>0</v>
      </c>
    </row>
    <row r="22">
      <c r="A22" s="113" t="str">
        <f>'Financials Monthly'!B50</f>
        <v>Office furniture</v>
      </c>
      <c r="B22" s="114">
        <f>'Financials Monthly'!I50</f>
        <v>0</v>
      </c>
      <c r="C22" s="114">
        <f>'Financials Monthly'!J50</f>
        <v>-20000</v>
      </c>
      <c r="D22" s="114">
        <f>'Financials Monthly'!K50</f>
        <v>0</v>
      </c>
      <c r="E22" s="114">
        <f>'Financials Monthly'!L50</f>
        <v>0</v>
      </c>
      <c r="F22" s="114">
        <f>'Financials Monthly'!M50</f>
        <v>0</v>
      </c>
      <c r="G22" s="114">
        <f>'Financials Monthly'!N50</f>
        <v>0</v>
      </c>
      <c r="H22" s="114">
        <f>'Financials Monthly'!O50</f>
        <v>0</v>
      </c>
      <c r="I22" s="114">
        <f>'Financials Monthly'!P50</f>
        <v>0</v>
      </c>
      <c r="J22" s="114">
        <f>'Financials Monthly'!Q50</f>
        <v>0</v>
      </c>
      <c r="K22" s="114">
        <f>'Financials Monthly'!R50</f>
        <v>0</v>
      </c>
      <c r="L22" s="114">
        <f>'Financials Monthly'!S50</f>
        <v>0</v>
      </c>
      <c r="M22" s="114">
        <f>'Financials Monthly'!T50</f>
        <v>0</v>
      </c>
      <c r="N22" s="114">
        <f>'Financials Monthly'!U50</f>
        <v>0</v>
      </c>
      <c r="O22" s="114">
        <f>'Financials Monthly'!V50</f>
        <v>0</v>
      </c>
      <c r="P22" s="114">
        <f>'Financials Monthly'!W50</f>
        <v>0</v>
      </c>
      <c r="Q22" s="114">
        <f>'Financials Monthly'!X50</f>
        <v>0</v>
      </c>
      <c r="R22" s="114">
        <f>'Financials Monthly'!Y50</f>
        <v>0</v>
      </c>
      <c r="S22" s="114">
        <f>'Financials Monthly'!Z50</f>
        <v>0</v>
      </c>
      <c r="T22" s="114">
        <f>'Financials Monthly'!AA50</f>
        <v>0</v>
      </c>
      <c r="U22" s="114">
        <f>'Financials Monthly'!AB50</f>
        <v>0</v>
      </c>
      <c r="V22" s="114">
        <f>'Financials Monthly'!AC50</f>
        <v>0</v>
      </c>
      <c r="W22" s="114">
        <f>'Financials Monthly'!AD50</f>
        <v>0</v>
      </c>
      <c r="X22" s="114">
        <f>'Financials Monthly'!AE50</f>
        <v>0</v>
      </c>
      <c r="Y22" s="114">
        <f>'Financials Monthly'!AF50</f>
        <v>0</v>
      </c>
      <c r="Z22" s="114">
        <f>'Financials Monthly'!AG50</f>
        <v>0</v>
      </c>
      <c r="AA22" s="114">
        <f>'Financials Monthly'!AH50</f>
        <v>0</v>
      </c>
      <c r="AB22" s="114">
        <f>'Financials Monthly'!AI50</f>
        <v>0</v>
      </c>
      <c r="AC22" s="114">
        <f>'Financials Monthly'!AJ50</f>
        <v>0</v>
      </c>
      <c r="AD22" s="114">
        <f>'Financials Monthly'!AK50</f>
        <v>0</v>
      </c>
      <c r="AE22" s="114">
        <f>'Financials Monthly'!AL50</f>
        <v>0</v>
      </c>
      <c r="AF22" s="114">
        <f>'Financials Monthly'!AM50</f>
        <v>0</v>
      </c>
      <c r="AG22" s="114">
        <f>'Financials Monthly'!AN50</f>
        <v>0</v>
      </c>
      <c r="AH22" s="114">
        <f>'Financials Monthly'!AO50</f>
        <v>0</v>
      </c>
      <c r="AI22" s="114">
        <f>'Financials Monthly'!AP50</f>
        <v>0</v>
      </c>
      <c r="AJ22" s="114">
        <f>'Financials Monthly'!AQ50</f>
        <v>0</v>
      </c>
      <c r="AK22" s="114">
        <f>'Financials Monthly'!AR50</f>
        <v>0</v>
      </c>
    </row>
    <row r="23">
      <c r="A23" s="113" t="str">
        <f>'Financials Monthly'!B51</f>
        <v>Othet assets</v>
      </c>
      <c r="B23" s="114">
        <f>'Financials Monthly'!I51</f>
        <v>0</v>
      </c>
      <c r="C23" s="114">
        <f>'Financials Monthly'!J51</f>
        <v>0</v>
      </c>
      <c r="D23" s="114">
        <f>'Financials Monthly'!K51</f>
        <v>0</v>
      </c>
      <c r="E23" s="114">
        <f>'Financials Monthly'!L51</f>
        <v>0</v>
      </c>
      <c r="F23" s="114">
        <f>'Financials Monthly'!M51</f>
        <v>0</v>
      </c>
      <c r="G23" s="114">
        <f>'Financials Monthly'!N51</f>
        <v>0</v>
      </c>
      <c r="H23" s="114">
        <f>'Financials Monthly'!O51</f>
        <v>0</v>
      </c>
      <c r="I23" s="114">
        <f>'Financials Monthly'!P51</f>
        <v>0</v>
      </c>
      <c r="J23" s="114">
        <f>'Financials Monthly'!Q51</f>
        <v>0</v>
      </c>
      <c r="K23" s="114">
        <f>'Financials Monthly'!R51</f>
        <v>0</v>
      </c>
      <c r="L23" s="114">
        <f>'Financials Monthly'!S51</f>
        <v>0</v>
      </c>
      <c r="M23" s="114">
        <f>'Financials Monthly'!T51</f>
        <v>0</v>
      </c>
      <c r="N23" s="114">
        <f>'Financials Monthly'!U51</f>
        <v>0</v>
      </c>
      <c r="O23" s="114">
        <f>'Financials Monthly'!V51</f>
        <v>0</v>
      </c>
      <c r="P23" s="114">
        <f>'Financials Monthly'!W51</f>
        <v>0</v>
      </c>
      <c r="Q23" s="114">
        <f>'Financials Monthly'!X51</f>
        <v>0</v>
      </c>
      <c r="R23" s="114">
        <f>'Financials Monthly'!Y51</f>
        <v>0</v>
      </c>
      <c r="S23" s="114">
        <f>'Financials Monthly'!Z51</f>
        <v>0</v>
      </c>
      <c r="T23" s="114">
        <f>'Financials Monthly'!AA51</f>
        <v>0</v>
      </c>
      <c r="U23" s="114">
        <f>'Financials Monthly'!AB51</f>
        <v>0</v>
      </c>
      <c r="V23" s="114">
        <f>'Financials Monthly'!AC51</f>
        <v>0</v>
      </c>
      <c r="W23" s="114">
        <f>'Financials Monthly'!AD51</f>
        <v>0</v>
      </c>
      <c r="X23" s="114">
        <f>'Financials Monthly'!AE51</f>
        <v>0</v>
      </c>
      <c r="Y23" s="114">
        <f>'Financials Monthly'!AF51</f>
        <v>0</v>
      </c>
      <c r="Z23" s="114">
        <f>'Financials Monthly'!AG51</f>
        <v>0</v>
      </c>
      <c r="AA23" s="114">
        <f>'Financials Monthly'!AH51</f>
        <v>0</v>
      </c>
      <c r="AB23" s="114">
        <f>'Financials Monthly'!AI51</f>
        <v>0</v>
      </c>
      <c r="AC23" s="114">
        <f>'Financials Monthly'!AJ51</f>
        <v>0</v>
      </c>
      <c r="AD23" s="114">
        <f>'Financials Monthly'!AK51</f>
        <v>0</v>
      </c>
      <c r="AE23" s="114">
        <f>'Financials Monthly'!AL51</f>
        <v>0</v>
      </c>
      <c r="AF23" s="114">
        <f>'Financials Monthly'!AM51</f>
        <v>0</v>
      </c>
      <c r="AG23" s="114">
        <f>'Financials Monthly'!AN51</f>
        <v>0</v>
      </c>
      <c r="AH23" s="114">
        <f>'Financials Monthly'!AO51</f>
        <v>0</v>
      </c>
      <c r="AI23" s="114">
        <f>'Financials Monthly'!AP51</f>
        <v>0</v>
      </c>
      <c r="AJ23" s="114">
        <f>'Financials Monthly'!AQ51</f>
        <v>0</v>
      </c>
      <c r="AK23" s="114">
        <f>'Financials Monthly'!AR51</f>
        <v>0</v>
      </c>
    </row>
    <row r="24">
      <c r="A24" s="113" t="str">
        <f>'Financials Monthly'!B54</f>
        <v>Share capital</v>
      </c>
      <c r="B24" s="114">
        <f>'Financials Monthly'!I54</f>
        <v>150000</v>
      </c>
      <c r="C24" s="114">
        <f>'Financials Monthly'!J54</f>
        <v>0</v>
      </c>
      <c r="D24" s="114">
        <f>'Financials Monthly'!K54</f>
        <v>0</v>
      </c>
      <c r="E24" s="114">
        <f>'Financials Monthly'!L54</f>
        <v>0</v>
      </c>
      <c r="F24" s="114">
        <f>'Financials Monthly'!M54</f>
        <v>0</v>
      </c>
      <c r="G24" s="114">
        <f>'Financials Monthly'!N54</f>
        <v>0</v>
      </c>
      <c r="H24" s="114">
        <f>'Financials Monthly'!O54</f>
        <v>0</v>
      </c>
      <c r="I24" s="114">
        <f>'Financials Monthly'!P54</f>
        <v>0</v>
      </c>
      <c r="J24" s="114">
        <f>'Financials Monthly'!Q54</f>
        <v>0</v>
      </c>
      <c r="K24" s="114">
        <f>'Financials Monthly'!R54</f>
        <v>0</v>
      </c>
      <c r="L24" s="114">
        <f>'Financials Monthly'!S54</f>
        <v>0</v>
      </c>
      <c r="M24" s="114">
        <f>'Financials Monthly'!T54</f>
        <v>0</v>
      </c>
      <c r="N24" s="114">
        <f>'Financials Monthly'!U54</f>
        <v>0</v>
      </c>
      <c r="O24" s="114">
        <f>'Financials Monthly'!V54</f>
        <v>0</v>
      </c>
      <c r="P24" s="114">
        <f>'Financials Monthly'!W54</f>
        <v>0</v>
      </c>
      <c r="Q24" s="114">
        <f>'Financials Monthly'!X54</f>
        <v>0</v>
      </c>
      <c r="R24" s="114">
        <f>'Financials Monthly'!Y54</f>
        <v>0</v>
      </c>
      <c r="S24" s="114">
        <f>'Financials Monthly'!Z54</f>
        <v>0</v>
      </c>
      <c r="T24" s="114">
        <f>'Financials Monthly'!AA54</f>
        <v>0</v>
      </c>
      <c r="U24" s="114">
        <f>'Financials Monthly'!AB54</f>
        <v>0</v>
      </c>
      <c r="V24" s="114">
        <f>'Financials Monthly'!AC54</f>
        <v>0</v>
      </c>
      <c r="W24" s="114">
        <f>'Financials Monthly'!AD54</f>
        <v>0</v>
      </c>
      <c r="X24" s="114">
        <f>'Financials Monthly'!AE54</f>
        <v>0</v>
      </c>
      <c r="Y24" s="114">
        <f>'Financials Monthly'!AF54</f>
        <v>0</v>
      </c>
      <c r="Z24" s="114">
        <f>'Financials Monthly'!AG54</f>
        <v>300000</v>
      </c>
      <c r="AA24" s="114">
        <f>'Financials Monthly'!AH54</f>
        <v>0</v>
      </c>
      <c r="AB24" s="114">
        <f>'Financials Monthly'!AI54</f>
        <v>0</v>
      </c>
      <c r="AC24" s="114">
        <f>'Financials Monthly'!AJ54</f>
        <v>0</v>
      </c>
      <c r="AD24" s="114">
        <f>'Financials Monthly'!AK54</f>
        <v>0</v>
      </c>
      <c r="AE24" s="114">
        <f>'Financials Monthly'!AL54</f>
        <v>0</v>
      </c>
      <c r="AF24" s="114">
        <f>'Financials Monthly'!AM54</f>
        <v>0</v>
      </c>
      <c r="AG24" s="114">
        <f>'Financials Monthly'!AN54</f>
        <v>0</v>
      </c>
      <c r="AH24" s="114">
        <f>'Financials Monthly'!AO54</f>
        <v>0</v>
      </c>
      <c r="AI24" s="114">
        <f>'Financials Monthly'!AP54</f>
        <v>0</v>
      </c>
      <c r="AJ24" s="114">
        <f>'Financials Monthly'!AQ54</f>
        <v>0</v>
      </c>
      <c r="AK24" s="114">
        <f>'Financials Monthly'!AR54</f>
        <v>0</v>
      </c>
    </row>
    <row r="25">
      <c r="A25" s="113" t="str">
        <f>'Financials Monthly'!C56 &amp; " investors"</f>
        <v>New Loans investors</v>
      </c>
      <c r="B25" s="114">
        <f>'Financials Monthly'!I56</f>
        <v>150000</v>
      </c>
      <c r="C25" s="114">
        <f>'Financials Monthly'!J56</f>
        <v>0</v>
      </c>
      <c r="D25" s="114">
        <f>'Financials Monthly'!K56</f>
        <v>0</v>
      </c>
      <c r="E25" s="114">
        <f>'Financials Monthly'!L56</f>
        <v>0</v>
      </c>
      <c r="F25" s="114">
        <f>'Financials Monthly'!M56</f>
        <v>0</v>
      </c>
      <c r="G25" s="114">
        <f>'Financials Monthly'!N56</f>
        <v>0</v>
      </c>
      <c r="H25" s="114">
        <f>'Financials Monthly'!O56</f>
        <v>0</v>
      </c>
      <c r="I25" s="114">
        <f>'Financials Monthly'!P56</f>
        <v>0</v>
      </c>
      <c r="J25" s="114">
        <f>'Financials Monthly'!Q56</f>
        <v>0</v>
      </c>
      <c r="K25" s="114">
        <f>'Financials Monthly'!R56</f>
        <v>0</v>
      </c>
      <c r="L25" s="114">
        <f>'Financials Monthly'!S56</f>
        <v>0</v>
      </c>
      <c r="M25" s="114">
        <f>'Financials Monthly'!T56</f>
        <v>0</v>
      </c>
      <c r="N25" s="114">
        <f>'Financials Monthly'!U56</f>
        <v>0</v>
      </c>
      <c r="O25" s="114">
        <f>'Financials Monthly'!V56</f>
        <v>0</v>
      </c>
      <c r="P25" s="114">
        <f>'Financials Monthly'!W56</f>
        <v>0</v>
      </c>
      <c r="Q25" s="114">
        <f>'Financials Monthly'!X56</f>
        <v>0</v>
      </c>
      <c r="R25" s="114">
        <f>'Financials Monthly'!Y56</f>
        <v>0</v>
      </c>
      <c r="S25" s="114">
        <f>'Financials Monthly'!Z56</f>
        <v>0</v>
      </c>
      <c r="T25" s="114">
        <f>'Financials Monthly'!AA56</f>
        <v>0</v>
      </c>
      <c r="U25" s="114">
        <f>'Financials Monthly'!AB56</f>
        <v>0</v>
      </c>
      <c r="V25" s="114">
        <f>'Financials Monthly'!AC56</f>
        <v>0</v>
      </c>
      <c r="W25" s="114">
        <f>'Financials Monthly'!AD56</f>
        <v>0</v>
      </c>
      <c r="X25" s="114">
        <f>'Financials Monthly'!AE56</f>
        <v>0</v>
      </c>
      <c r="Y25" s="114">
        <f>'Financials Monthly'!AF56</f>
        <v>0</v>
      </c>
      <c r="Z25" s="114">
        <f>'Financials Monthly'!AG56</f>
        <v>0</v>
      </c>
      <c r="AA25" s="114">
        <f>'Financials Monthly'!AH56</f>
        <v>0</v>
      </c>
      <c r="AB25" s="114">
        <f>'Financials Monthly'!AI56</f>
        <v>0</v>
      </c>
      <c r="AC25" s="114">
        <f>'Financials Monthly'!AJ56</f>
        <v>0</v>
      </c>
      <c r="AD25" s="114">
        <f>'Financials Monthly'!AK56</f>
        <v>0</v>
      </c>
      <c r="AE25" s="114">
        <f>'Financials Monthly'!AL56</f>
        <v>0</v>
      </c>
      <c r="AF25" s="114">
        <f>'Financials Monthly'!AM56</f>
        <v>0</v>
      </c>
      <c r="AG25" s="114">
        <f>'Financials Monthly'!AN56</f>
        <v>0</v>
      </c>
      <c r="AH25" s="114">
        <f>'Financials Monthly'!AO56</f>
        <v>0</v>
      </c>
      <c r="AI25" s="114">
        <f>'Financials Monthly'!AP56</f>
        <v>0</v>
      </c>
      <c r="AJ25" s="114">
        <f>'Financials Monthly'!AQ56</f>
        <v>0</v>
      </c>
      <c r="AK25" s="114">
        <f>'Financials Monthly'!AR56</f>
        <v>0</v>
      </c>
    </row>
    <row r="26">
      <c r="A26" s="113" t="str">
        <f>'Financials Monthly'!C57 &amp; " investors"</f>
        <v>Repayment of loans investors</v>
      </c>
      <c r="B26" s="114">
        <f>'Financials Monthly'!I57</f>
        <v>0</v>
      </c>
      <c r="C26" s="114">
        <f>'Financials Monthly'!J57</f>
        <v>0</v>
      </c>
      <c r="D26" s="114">
        <f>'Financials Monthly'!K57</f>
        <v>0</v>
      </c>
      <c r="E26" s="114">
        <f>'Financials Monthly'!L57</f>
        <v>0</v>
      </c>
      <c r="F26" s="114">
        <f>'Financials Monthly'!M57</f>
        <v>0</v>
      </c>
      <c r="G26" s="114">
        <f>'Financials Monthly'!N57</f>
        <v>0</v>
      </c>
      <c r="H26" s="114">
        <f>'Financials Monthly'!O57</f>
        <v>0</v>
      </c>
      <c r="I26" s="114">
        <f>'Financials Monthly'!P57</f>
        <v>0</v>
      </c>
      <c r="J26" s="114">
        <f>'Financials Monthly'!Q57</f>
        <v>0</v>
      </c>
      <c r="K26" s="114">
        <f>'Financials Monthly'!R57</f>
        <v>0</v>
      </c>
      <c r="L26" s="114">
        <f>'Financials Monthly'!S57</f>
        <v>0</v>
      </c>
      <c r="M26" s="114">
        <f>'Financials Monthly'!T57</f>
        <v>0</v>
      </c>
      <c r="N26" s="114">
        <f>'Financials Monthly'!U57</f>
        <v>0</v>
      </c>
      <c r="O26" s="114">
        <f>'Financials Monthly'!V57</f>
        <v>0</v>
      </c>
      <c r="P26" s="114">
        <f>'Financials Monthly'!W57</f>
        <v>0</v>
      </c>
      <c r="Q26" s="114">
        <f>'Financials Monthly'!X57</f>
        <v>0</v>
      </c>
      <c r="R26" s="114">
        <f>'Financials Monthly'!Y57</f>
        <v>0</v>
      </c>
      <c r="S26" s="114">
        <f>'Financials Monthly'!Z57</f>
        <v>0</v>
      </c>
      <c r="T26" s="114">
        <f>'Financials Monthly'!AA57</f>
        <v>0</v>
      </c>
      <c r="U26" s="114">
        <f>'Financials Monthly'!AB57</f>
        <v>0</v>
      </c>
      <c r="V26" s="114">
        <f>'Financials Monthly'!AC57</f>
        <v>0</v>
      </c>
      <c r="W26" s="114">
        <f>'Financials Monthly'!AD57</f>
        <v>0</v>
      </c>
      <c r="X26" s="114">
        <f>'Financials Monthly'!AE57</f>
        <v>0</v>
      </c>
      <c r="Y26" s="114">
        <f>'Financials Monthly'!AF57</f>
        <v>0</v>
      </c>
      <c r="Z26" s="114">
        <f>'Financials Monthly'!AG57</f>
        <v>-10000</v>
      </c>
      <c r="AA26" s="114">
        <f>'Financials Monthly'!AH57</f>
        <v>0</v>
      </c>
      <c r="AB26" s="114">
        <f>'Financials Monthly'!AI57</f>
        <v>0</v>
      </c>
      <c r="AC26" s="114">
        <f>'Financials Monthly'!AJ57</f>
        <v>0</v>
      </c>
      <c r="AD26" s="114">
        <f>'Financials Monthly'!AK57</f>
        <v>0</v>
      </c>
      <c r="AE26" s="114">
        <f>'Financials Monthly'!AL57</f>
        <v>0</v>
      </c>
      <c r="AF26" s="114">
        <f>'Financials Monthly'!AM57</f>
        <v>0</v>
      </c>
      <c r="AG26" s="114">
        <f>'Financials Monthly'!AN57</f>
        <v>0</v>
      </c>
      <c r="AH26" s="114">
        <f>'Financials Monthly'!AO57</f>
        <v>0</v>
      </c>
      <c r="AI26" s="114">
        <f>'Financials Monthly'!AP57</f>
        <v>0</v>
      </c>
      <c r="AJ26" s="114">
        <f>'Financials Monthly'!AQ57</f>
        <v>0</v>
      </c>
      <c r="AK26" s="114">
        <f>'Financials Monthly'!AR57</f>
        <v>0</v>
      </c>
    </row>
    <row r="27">
      <c r="A27" s="113" t="str">
        <f>'Financials Monthly'!C59 &amp; " bank"</f>
        <v>New Loans bank</v>
      </c>
      <c r="B27" s="114">
        <f>'Financials Monthly'!I59</f>
        <v>0</v>
      </c>
      <c r="C27" s="114">
        <f>'Financials Monthly'!J59</f>
        <v>0</v>
      </c>
      <c r="D27" s="114">
        <f>'Financials Monthly'!K59</f>
        <v>0</v>
      </c>
      <c r="E27" s="114">
        <f>'Financials Monthly'!L59</f>
        <v>0</v>
      </c>
      <c r="F27" s="114">
        <f>'Financials Monthly'!M59</f>
        <v>0</v>
      </c>
      <c r="G27" s="114">
        <f>'Financials Monthly'!N59</f>
        <v>0</v>
      </c>
      <c r="H27" s="114">
        <f>'Financials Monthly'!O59</f>
        <v>0</v>
      </c>
      <c r="I27" s="114">
        <f>'Financials Monthly'!P59</f>
        <v>0</v>
      </c>
      <c r="J27" s="114">
        <f>'Financials Monthly'!Q59</f>
        <v>0</v>
      </c>
      <c r="K27" s="114">
        <f>'Financials Monthly'!R59</f>
        <v>0</v>
      </c>
      <c r="L27" s="114">
        <f>'Financials Monthly'!S59</f>
        <v>0</v>
      </c>
      <c r="M27" s="114">
        <f>'Financials Monthly'!T59</f>
        <v>0</v>
      </c>
      <c r="N27" s="114">
        <f>'Financials Monthly'!U59</f>
        <v>0</v>
      </c>
      <c r="O27" s="114">
        <f>'Financials Monthly'!V59</f>
        <v>0</v>
      </c>
      <c r="P27" s="114">
        <f>'Financials Monthly'!W59</f>
        <v>0</v>
      </c>
      <c r="Q27" s="114">
        <f>'Financials Monthly'!X59</f>
        <v>0</v>
      </c>
      <c r="R27" s="114">
        <f>'Financials Monthly'!Y59</f>
        <v>0</v>
      </c>
      <c r="S27" s="114">
        <f>'Financials Monthly'!Z59</f>
        <v>0</v>
      </c>
      <c r="T27" s="114">
        <f>'Financials Monthly'!AA59</f>
        <v>0</v>
      </c>
      <c r="U27" s="114">
        <f>'Financials Monthly'!AB59</f>
        <v>0</v>
      </c>
      <c r="V27" s="114">
        <f>'Financials Monthly'!AC59</f>
        <v>0</v>
      </c>
      <c r="W27" s="114">
        <f>'Financials Monthly'!AD59</f>
        <v>0</v>
      </c>
      <c r="X27" s="114">
        <f>'Financials Monthly'!AE59</f>
        <v>0</v>
      </c>
      <c r="Y27" s="114">
        <f>'Financials Monthly'!AF59</f>
        <v>0</v>
      </c>
      <c r="Z27" s="114">
        <f>'Financials Monthly'!AG59</f>
        <v>0</v>
      </c>
      <c r="AA27" s="114">
        <f>'Financials Monthly'!AH59</f>
        <v>0</v>
      </c>
      <c r="AB27" s="114">
        <f>'Financials Monthly'!AI59</f>
        <v>0</v>
      </c>
      <c r="AC27" s="114">
        <f>'Financials Monthly'!AJ59</f>
        <v>0</v>
      </c>
      <c r="AD27" s="114">
        <f>'Financials Monthly'!AK59</f>
        <v>0</v>
      </c>
      <c r="AE27" s="114">
        <f>'Financials Monthly'!AL59</f>
        <v>0</v>
      </c>
      <c r="AF27" s="114">
        <f>'Financials Monthly'!AM59</f>
        <v>0</v>
      </c>
      <c r="AG27" s="114">
        <f>'Financials Monthly'!AN59</f>
        <v>0</v>
      </c>
      <c r="AH27" s="114">
        <f>'Financials Monthly'!AO59</f>
        <v>0</v>
      </c>
      <c r="AI27" s="114">
        <f>'Financials Monthly'!AP59</f>
        <v>0</v>
      </c>
      <c r="AJ27" s="114">
        <f>'Financials Monthly'!AQ59</f>
        <v>0</v>
      </c>
      <c r="AK27" s="114">
        <f>'Financials Monthly'!AR59</f>
        <v>0</v>
      </c>
    </row>
    <row r="28">
      <c r="A28" s="113" t="str">
        <f>'Financials Monthly'!C60 &amp; " bank"</f>
        <v>Repayment of loans bank</v>
      </c>
      <c r="B28" s="114">
        <f>'Financials Monthly'!I60</f>
        <v>0</v>
      </c>
      <c r="C28" s="114">
        <f>'Financials Monthly'!J60</f>
        <v>0</v>
      </c>
      <c r="D28" s="114">
        <f>'Financials Monthly'!K60</f>
        <v>0</v>
      </c>
      <c r="E28" s="114">
        <f>'Financials Monthly'!L60</f>
        <v>0</v>
      </c>
      <c r="F28" s="114">
        <f>'Financials Monthly'!M60</f>
        <v>0</v>
      </c>
      <c r="G28" s="114">
        <f>'Financials Monthly'!N60</f>
        <v>0</v>
      </c>
      <c r="H28" s="114">
        <f>'Financials Monthly'!O60</f>
        <v>0</v>
      </c>
      <c r="I28" s="114">
        <f>'Financials Monthly'!P60</f>
        <v>0</v>
      </c>
      <c r="J28" s="114">
        <f>'Financials Monthly'!Q60</f>
        <v>0</v>
      </c>
      <c r="K28" s="114">
        <f>'Financials Monthly'!R60</f>
        <v>0</v>
      </c>
      <c r="L28" s="114">
        <f>'Financials Monthly'!S60</f>
        <v>0</v>
      </c>
      <c r="M28" s="114">
        <f>'Financials Monthly'!T60</f>
        <v>0</v>
      </c>
      <c r="N28" s="114">
        <f>'Financials Monthly'!U60</f>
        <v>0</v>
      </c>
      <c r="O28" s="114">
        <f>'Financials Monthly'!V60</f>
        <v>0</v>
      </c>
      <c r="P28" s="114">
        <f>'Financials Monthly'!W60</f>
        <v>0</v>
      </c>
      <c r="Q28" s="114">
        <f>'Financials Monthly'!X60</f>
        <v>0</v>
      </c>
      <c r="R28" s="114">
        <f>'Financials Monthly'!Y60</f>
        <v>0</v>
      </c>
      <c r="S28" s="114">
        <f>'Financials Monthly'!Z60</f>
        <v>0</v>
      </c>
      <c r="T28" s="114">
        <f>'Financials Monthly'!AA60</f>
        <v>0</v>
      </c>
      <c r="U28" s="114">
        <f>'Financials Monthly'!AB60</f>
        <v>0</v>
      </c>
      <c r="V28" s="114">
        <f>'Financials Monthly'!AC60</f>
        <v>0</v>
      </c>
      <c r="W28" s="114">
        <f>'Financials Monthly'!AD60</f>
        <v>0</v>
      </c>
      <c r="X28" s="114">
        <f>'Financials Monthly'!AE60</f>
        <v>0</v>
      </c>
      <c r="Y28" s="114">
        <f>'Financials Monthly'!AF60</f>
        <v>0</v>
      </c>
      <c r="Z28" s="114">
        <f>'Financials Monthly'!AG60</f>
        <v>0</v>
      </c>
      <c r="AA28" s="114">
        <f>'Financials Monthly'!AH60</f>
        <v>0</v>
      </c>
      <c r="AB28" s="114">
        <f>'Financials Monthly'!AI60</f>
        <v>0</v>
      </c>
      <c r="AC28" s="114">
        <f>'Financials Monthly'!AJ60</f>
        <v>0</v>
      </c>
      <c r="AD28" s="114">
        <f>'Financials Monthly'!AK60</f>
        <v>0</v>
      </c>
      <c r="AE28" s="114">
        <f>'Financials Monthly'!AL60</f>
        <v>0</v>
      </c>
      <c r="AF28" s="114">
        <f>'Financials Monthly'!AM60</f>
        <v>0</v>
      </c>
      <c r="AG28" s="114">
        <f>'Financials Monthly'!AN60</f>
        <v>0</v>
      </c>
      <c r="AH28" s="114">
        <f>'Financials Monthly'!AO60</f>
        <v>0</v>
      </c>
      <c r="AI28" s="114">
        <f>'Financials Monthly'!AP60</f>
        <v>0</v>
      </c>
      <c r="AJ28" s="114">
        <f>'Financials Monthly'!AQ60</f>
        <v>0</v>
      </c>
      <c r="AK28" s="114">
        <f>'Financials Monthly'!AR60</f>
        <v>0</v>
      </c>
    </row>
    <row r="29">
      <c r="A29" s="113" t="str">
        <f>'Financials Monthly'!B61</f>
        <v>Grants</v>
      </c>
      <c r="B29" s="114">
        <f>'Financials Monthly'!I61</f>
        <v>0</v>
      </c>
      <c r="C29" s="114">
        <f>'Financials Monthly'!J61</f>
        <v>0</v>
      </c>
      <c r="D29" s="114">
        <f>'Financials Monthly'!K61</f>
        <v>0</v>
      </c>
      <c r="E29" s="114">
        <f>'Financials Monthly'!L61</f>
        <v>0</v>
      </c>
      <c r="F29" s="114">
        <f>'Financials Monthly'!M61</f>
        <v>0</v>
      </c>
      <c r="G29" s="114">
        <f>'Financials Monthly'!N61</f>
        <v>0</v>
      </c>
      <c r="H29" s="114">
        <f>'Financials Monthly'!O61</f>
        <v>0</v>
      </c>
      <c r="I29" s="114">
        <f>'Financials Monthly'!P61</f>
        <v>0</v>
      </c>
      <c r="J29" s="114">
        <f>'Financials Monthly'!Q61</f>
        <v>0</v>
      </c>
      <c r="K29" s="114">
        <f>'Financials Monthly'!R61</f>
        <v>0</v>
      </c>
      <c r="L29" s="114">
        <f>'Financials Monthly'!S61</f>
        <v>0</v>
      </c>
      <c r="M29" s="114">
        <f>'Financials Monthly'!T61</f>
        <v>0</v>
      </c>
      <c r="N29" s="114">
        <f>'Financials Monthly'!U61</f>
        <v>0</v>
      </c>
      <c r="O29" s="114">
        <f>'Financials Monthly'!V61</f>
        <v>0</v>
      </c>
      <c r="P29" s="114">
        <f>'Financials Monthly'!W61</f>
        <v>0</v>
      </c>
      <c r="Q29" s="114">
        <f>'Financials Monthly'!X61</f>
        <v>0</v>
      </c>
      <c r="R29" s="114">
        <f>'Financials Monthly'!Y61</f>
        <v>0</v>
      </c>
      <c r="S29" s="114">
        <f>'Financials Monthly'!Z61</f>
        <v>0</v>
      </c>
      <c r="T29" s="114">
        <f>'Financials Monthly'!AA61</f>
        <v>0</v>
      </c>
      <c r="U29" s="114">
        <f>'Financials Monthly'!AB61</f>
        <v>0</v>
      </c>
      <c r="V29" s="114">
        <f>'Financials Monthly'!AC61</f>
        <v>0</v>
      </c>
      <c r="W29" s="114">
        <f>'Financials Monthly'!AD61</f>
        <v>0</v>
      </c>
      <c r="X29" s="114">
        <f>'Financials Monthly'!AE61</f>
        <v>0</v>
      </c>
      <c r="Y29" s="114">
        <f>'Financials Monthly'!AF61</f>
        <v>0</v>
      </c>
      <c r="Z29" s="114">
        <f>'Financials Monthly'!AG61</f>
        <v>0</v>
      </c>
      <c r="AA29" s="114">
        <f>'Financials Monthly'!AH61</f>
        <v>0</v>
      </c>
      <c r="AB29" s="114">
        <f>'Financials Monthly'!AI61</f>
        <v>0</v>
      </c>
      <c r="AC29" s="114">
        <f>'Financials Monthly'!AJ61</f>
        <v>0</v>
      </c>
      <c r="AD29" s="114">
        <f>'Financials Monthly'!AK61</f>
        <v>0</v>
      </c>
      <c r="AE29" s="114">
        <f>'Financials Monthly'!AL61</f>
        <v>0</v>
      </c>
      <c r="AF29" s="114">
        <f>'Financials Monthly'!AM61</f>
        <v>0</v>
      </c>
      <c r="AG29" s="114">
        <f>'Financials Monthly'!AN61</f>
        <v>0</v>
      </c>
      <c r="AH29" s="114">
        <f>'Financials Monthly'!AO61</f>
        <v>0</v>
      </c>
      <c r="AI29" s="114">
        <f>'Financials Monthly'!AP61</f>
        <v>0</v>
      </c>
      <c r="AJ29" s="114">
        <f>'Financials Monthly'!AQ61</f>
        <v>0</v>
      </c>
      <c r="AK29" s="114">
        <f>'Financials Monthly'!AR61</f>
        <v>0</v>
      </c>
    </row>
    <row r="30">
      <c r="A30" s="113" t="str">
        <f>"Intrest " &amp;'Financials Monthly'!C63</f>
        <v>Intrest Loans from investors</v>
      </c>
      <c r="B30" s="114">
        <f>'Financials Monthly'!I63</f>
        <v>0</v>
      </c>
      <c r="C30" s="114">
        <f>'Financials Monthly'!J63</f>
        <v>0</v>
      </c>
      <c r="D30" s="114">
        <f>'Financials Monthly'!K63</f>
        <v>0</v>
      </c>
      <c r="E30" s="114">
        <f>'Financials Monthly'!L63</f>
        <v>0</v>
      </c>
      <c r="F30" s="114">
        <f>'Financials Monthly'!M63</f>
        <v>0</v>
      </c>
      <c r="G30" s="114">
        <f>'Financials Monthly'!N63</f>
        <v>0</v>
      </c>
      <c r="H30" s="114">
        <f>'Financials Monthly'!O63</f>
        <v>0</v>
      </c>
      <c r="I30" s="114">
        <f>'Financials Monthly'!P63</f>
        <v>0</v>
      </c>
      <c r="J30" s="114">
        <f>'Financials Monthly'!Q63</f>
        <v>0</v>
      </c>
      <c r="K30" s="114">
        <f>'Financials Monthly'!R63</f>
        <v>0</v>
      </c>
      <c r="L30" s="114">
        <f>'Financials Monthly'!S63</f>
        <v>0</v>
      </c>
      <c r="M30" s="114">
        <f>'Financials Monthly'!T63</f>
        <v>0</v>
      </c>
      <c r="N30" s="114">
        <f>'Financials Monthly'!U63</f>
        <v>0</v>
      </c>
      <c r="O30" s="114">
        <f>'Financials Monthly'!V63</f>
        <v>0</v>
      </c>
      <c r="P30" s="114">
        <f>'Financials Monthly'!W63</f>
        <v>0</v>
      </c>
      <c r="Q30" s="114">
        <f>'Financials Monthly'!X63</f>
        <v>0</v>
      </c>
      <c r="R30" s="114">
        <f>'Financials Monthly'!Y63</f>
        <v>0</v>
      </c>
      <c r="S30" s="114">
        <f>'Financials Monthly'!Z63</f>
        <v>0</v>
      </c>
      <c r="T30" s="114">
        <f>'Financials Monthly'!AA63</f>
        <v>0</v>
      </c>
      <c r="U30" s="114">
        <f>'Financials Monthly'!AB63</f>
        <v>0</v>
      </c>
      <c r="V30" s="114">
        <f>'Financials Monthly'!AC63</f>
        <v>0</v>
      </c>
      <c r="W30" s="114">
        <f>'Financials Monthly'!AD63</f>
        <v>0</v>
      </c>
      <c r="X30" s="114">
        <f>'Financials Monthly'!AE63</f>
        <v>0</v>
      </c>
      <c r="Y30" s="114">
        <f>'Financials Monthly'!AF63</f>
        <v>0</v>
      </c>
      <c r="Z30" s="114">
        <f>'Financials Monthly'!AG63</f>
        <v>-10000</v>
      </c>
      <c r="AA30" s="114">
        <f>'Financials Monthly'!AH63</f>
        <v>0</v>
      </c>
      <c r="AB30" s="114">
        <f>'Financials Monthly'!AI63</f>
        <v>0</v>
      </c>
      <c r="AC30" s="114">
        <f>'Financials Monthly'!AJ63</f>
        <v>0</v>
      </c>
      <c r="AD30" s="114">
        <f>'Financials Monthly'!AK63</f>
        <v>0</v>
      </c>
      <c r="AE30" s="114">
        <f>'Financials Monthly'!AL63</f>
        <v>0</v>
      </c>
      <c r="AF30" s="114">
        <f>'Financials Monthly'!AM63</f>
        <v>0</v>
      </c>
      <c r="AG30" s="114">
        <f>'Financials Monthly'!AN63</f>
        <v>0</v>
      </c>
      <c r="AH30" s="114">
        <f>'Financials Monthly'!AO63</f>
        <v>0</v>
      </c>
      <c r="AI30" s="114">
        <f>'Financials Monthly'!AP63</f>
        <v>0</v>
      </c>
      <c r="AJ30" s="114">
        <f>'Financials Monthly'!AQ63</f>
        <v>0</v>
      </c>
      <c r="AK30" s="114">
        <f>'Financials Monthly'!AR63</f>
        <v>0</v>
      </c>
    </row>
    <row r="31">
      <c r="A31" s="113" t="str">
        <f>"Intrest " &amp;'Financials Monthly'!C64</f>
        <v>Intrest Bank loans</v>
      </c>
      <c r="B31" s="114">
        <f>'Financials Monthly'!I64</f>
        <v>0</v>
      </c>
      <c r="C31" s="114">
        <f>'Financials Monthly'!J64</f>
        <v>0</v>
      </c>
      <c r="D31" s="114">
        <f>'Financials Monthly'!K64</f>
        <v>0</v>
      </c>
      <c r="E31" s="114">
        <f>'Financials Monthly'!L64</f>
        <v>0</v>
      </c>
      <c r="F31" s="114">
        <f>'Financials Monthly'!M64</f>
        <v>0</v>
      </c>
      <c r="G31" s="114">
        <f>'Financials Monthly'!N64</f>
        <v>0</v>
      </c>
      <c r="H31" s="114">
        <f>'Financials Monthly'!O64</f>
        <v>0</v>
      </c>
      <c r="I31" s="114">
        <f>'Financials Monthly'!P64</f>
        <v>0</v>
      </c>
      <c r="J31" s="114">
        <f>'Financials Monthly'!Q64</f>
        <v>0</v>
      </c>
      <c r="K31" s="114">
        <f>'Financials Monthly'!R64</f>
        <v>0</v>
      </c>
      <c r="L31" s="114">
        <f>'Financials Monthly'!S64</f>
        <v>0</v>
      </c>
      <c r="M31" s="114">
        <f>'Financials Monthly'!T64</f>
        <v>0</v>
      </c>
      <c r="N31" s="114">
        <f>'Financials Monthly'!U64</f>
        <v>0</v>
      </c>
      <c r="O31" s="114">
        <f>'Financials Monthly'!V64</f>
        <v>0</v>
      </c>
      <c r="P31" s="114">
        <f>'Financials Monthly'!W64</f>
        <v>0</v>
      </c>
      <c r="Q31" s="114">
        <f>'Financials Monthly'!X64</f>
        <v>0</v>
      </c>
      <c r="R31" s="114">
        <f>'Financials Monthly'!Y64</f>
        <v>0</v>
      </c>
      <c r="S31" s="114">
        <f>'Financials Monthly'!Z64</f>
        <v>0</v>
      </c>
      <c r="T31" s="114">
        <f>'Financials Monthly'!AA64</f>
        <v>0</v>
      </c>
      <c r="U31" s="114">
        <f>'Financials Monthly'!AB64</f>
        <v>0</v>
      </c>
      <c r="V31" s="114">
        <f>'Financials Monthly'!AC64</f>
        <v>0</v>
      </c>
      <c r="W31" s="114">
        <f>'Financials Monthly'!AD64</f>
        <v>0</v>
      </c>
      <c r="X31" s="114">
        <f>'Financials Monthly'!AE64</f>
        <v>0</v>
      </c>
      <c r="Y31" s="114">
        <f>'Financials Monthly'!AF64</f>
        <v>0</v>
      </c>
      <c r="Z31" s="114">
        <f>'Financials Monthly'!AG64</f>
        <v>0</v>
      </c>
      <c r="AA31" s="114">
        <f>'Financials Monthly'!AH64</f>
        <v>0</v>
      </c>
      <c r="AB31" s="114">
        <f>'Financials Monthly'!AI64</f>
        <v>0</v>
      </c>
      <c r="AC31" s="114">
        <f>'Financials Monthly'!AJ64</f>
        <v>0</v>
      </c>
      <c r="AD31" s="114">
        <f>'Financials Monthly'!AK64</f>
        <v>0</v>
      </c>
      <c r="AE31" s="114">
        <f>'Financials Monthly'!AL64</f>
        <v>0</v>
      </c>
      <c r="AF31" s="114">
        <f>'Financials Monthly'!AM64</f>
        <v>0</v>
      </c>
      <c r="AG31" s="114">
        <f>'Financials Monthly'!AN64</f>
        <v>0</v>
      </c>
      <c r="AH31" s="114">
        <f>'Financials Monthly'!AO64</f>
        <v>0</v>
      </c>
      <c r="AI31" s="114">
        <f>'Financials Monthly'!AP64</f>
        <v>0</v>
      </c>
      <c r="AJ31" s="114">
        <f>'Financials Monthly'!AQ64</f>
        <v>0</v>
      </c>
      <c r="AK31" s="114">
        <f>'Financials Monthly'!AR64</f>
        <v>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45.13"/>
  </cols>
  <sheetData>
    <row r="1">
      <c r="A1" s="108" t="s">
        <v>230</v>
      </c>
      <c r="B1" s="109">
        <f>Setup!I12</f>
        <v>44562</v>
      </c>
      <c r="C1" s="109">
        <f>Setup!J12</f>
        <v>44593</v>
      </c>
      <c r="D1" s="109">
        <f>Setup!K12</f>
        <v>44621</v>
      </c>
      <c r="E1" s="109">
        <f>Setup!L12</f>
        <v>44652</v>
      </c>
      <c r="F1" s="109">
        <f>Setup!M12</f>
        <v>44682</v>
      </c>
      <c r="G1" s="109">
        <f>Setup!N12</f>
        <v>44713</v>
      </c>
      <c r="H1" s="109">
        <f>Setup!O12</f>
        <v>44743</v>
      </c>
      <c r="I1" s="109">
        <f>Setup!P12</f>
        <v>44774</v>
      </c>
      <c r="J1" s="109">
        <f>Setup!Q12</f>
        <v>44805</v>
      </c>
      <c r="K1" s="109">
        <f>Setup!R12</f>
        <v>44835</v>
      </c>
      <c r="L1" s="109">
        <f>Setup!S12</f>
        <v>44866</v>
      </c>
      <c r="M1" s="109">
        <f>Setup!T12</f>
        <v>44896</v>
      </c>
      <c r="N1" s="109">
        <f>Setup!U12</f>
        <v>44927</v>
      </c>
      <c r="O1" s="109">
        <f>Setup!V12</f>
        <v>44958</v>
      </c>
      <c r="P1" s="109">
        <f>Setup!W12</f>
        <v>44986</v>
      </c>
      <c r="Q1" s="109">
        <f>Setup!X12</f>
        <v>45017</v>
      </c>
      <c r="R1" s="109">
        <f>Setup!Y12</f>
        <v>45047</v>
      </c>
      <c r="S1" s="109">
        <f>Setup!Z12</f>
        <v>45078</v>
      </c>
      <c r="T1" s="109">
        <f>Setup!AA12</f>
        <v>45108</v>
      </c>
      <c r="U1" s="109">
        <f>Setup!AB12</f>
        <v>45139</v>
      </c>
      <c r="V1" s="109">
        <f>Setup!AC12</f>
        <v>45170</v>
      </c>
      <c r="W1" s="109">
        <f>Setup!AD12</f>
        <v>45200</v>
      </c>
      <c r="X1" s="109">
        <f>Setup!AE12</f>
        <v>45231</v>
      </c>
      <c r="Y1" s="109">
        <f>Setup!AF12</f>
        <v>45261</v>
      </c>
      <c r="Z1" s="109">
        <f>Setup!AG12</f>
        <v>45292</v>
      </c>
      <c r="AA1" s="109">
        <f>Setup!AH12</f>
        <v>45323</v>
      </c>
      <c r="AB1" s="109">
        <f>Setup!AI12</f>
        <v>45352</v>
      </c>
      <c r="AC1" s="109">
        <f>Setup!AJ12</f>
        <v>45383</v>
      </c>
      <c r="AD1" s="109">
        <f>Setup!AK12</f>
        <v>45413</v>
      </c>
      <c r="AE1" s="109">
        <f>Setup!AL12</f>
        <v>45444</v>
      </c>
      <c r="AF1" s="109">
        <f>Setup!AM12</f>
        <v>45474</v>
      </c>
      <c r="AG1" s="109">
        <f>Setup!AN12</f>
        <v>45505</v>
      </c>
      <c r="AH1" s="109">
        <f>Setup!AO12</f>
        <v>45536</v>
      </c>
      <c r="AI1" s="109">
        <f>Setup!AP12</f>
        <v>45566</v>
      </c>
      <c r="AJ1" s="109">
        <f>Setup!AQ12</f>
        <v>45597</v>
      </c>
      <c r="AK1" s="109">
        <f>Setup!AR12</f>
        <v>45627</v>
      </c>
    </row>
    <row r="2">
      <c r="A2" s="13" t="s">
        <v>231</v>
      </c>
      <c r="B2" s="34">
        <f>'Financials Monthly'!I35</f>
        <v>10147.5</v>
      </c>
      <c r="C2" s="34">
        <f>'Financials Monthly'!J35</f>
        <v>5673.055556</v>
      </c>
      <c r="D2" s="34">
        <f>'Financials Monthly'!K35</f>
        <v>9023.055556</v>
      </c>
      <c r="E2" s="34">
        <f>'Financials Monthly'!L35</f>
        <v>7435.555556</v>
      </c>
      <c r="F2" s="34">
        <f>'Financials Monthly'!M35</f>
        <v>14040.55556</v>
      </c>
      <c r="G2" s="34">
        <f>'Financials Monthly'!N35</f>
        <v>18165.55556</v>
      </c>
      <c r="H2" s="34">
        <f>'Financials Monthly'!O35</f>
        <v>20035.55556</v>
      </c>
      <c r="I2" s="34">
        <f>'Financials Monthly'!P35</f>
        <v>26195.55556</v>
      </c>
      <c r="J2" s="34">
        <f>'Financials Monthly'!Q35</f>
        <v>23115.55556</v>
      </c>
      <c r="K2" s="34">
        <f>'Financials Monthly'!R35</f>
        <v>20035.55556</v>
      </c>
      <c r="L2" s="34">
        <f>'Financials Monthly'!S35</f>
        <v>17560</v>
      </c>
      <c r="M2" s="34">
        <f>'Financials Monthly'!T35</f>
        <v>17560</v>
      </c>
      <c r="N2" s="34">
        <f>'Financials Monthly'!U35</f>
        <v>17560</v>
      </c>
      <c r="O2" s="34">
        <f>'Financials Monthly'!V35</f>
        <v>11400</v>
      </c>
      <c r="P2" s="34">
        <f>'Financials Monthly'!W35</f>
        <v>20640</v>
      </c>
      <c r="Q2" s="34">
        <f>'Financials Monthly'!X35</f>
        <v>11400</v>
      </c>
      <c r="R2" s="34">
        <f>'Financials Monthly'!Y35</f>
        <v>20640</v>
      </c>
      <c r="S2" s="34">
        <f>'Financials Monthly'!Z35</f>
        <v>17560</v>
      </c>
      <c r="T2" s="34">
        <f>'Financials Monthly'!AA35</f>
        <v>14480</v>
      </c>
      <c r="U2" s="34">
        <f>'Financials Monthly'!AB35</f>
        <v>20640</v>
      </c>
      <c r="V2" s="34">
        <f>'Financials Monthly'!AC35</f>
        <v>14480</v>
      </c>
      <c r="W2" s="34">
        <f>'Financials Monthly'!AD35</f>
        <v>17560</v>
      </c>
      <c r="X2" s="34">
        <f>'Financials Monthly'!AE35</f>
        <v>17560</v>
      </c>
      <c r="Y2" s="34">
        <f>'Financials Monthly'!AF35</f>
        <v>14480</v>
      </c>
      <c r="Z2" s="34">
        <f>'Financials Monthly'!AG35</f>
        <v>10640</v>
      </c>
      <c r="AA2" s="34">
        <f>'Financials Monthly'!AH35</f>
        <v>14480</v>
      </c>
      <c r="AB2" s="34">
        <f>'Financials Monthly'!AI35</f>
        <v>14480</v>
      </c>
      <c r="AC2" s="34">
        <f>'Financials Monthly'!AJ35</f>
        <v>17560</v>
      </c>
      <c r="AD2" s="34">
        <f>'Financials Monthly'!AK35</f>
        <v>20640</v>
      </c>
      <c r="AE2" s="34">
        <f>'Financials Monthly'!AL35</f>
        <v>11400</v>
      </c>
      <c r="AF2" s="34">
        <f>'Financials Monthly'!AM35</f>
        <v>20640</v>
      </c>
      <c r="AG2" s="34">
        <f>'Financials Monthly'!AN35</f>
        <v>17560</v>
      </c>
      <c r="AH2" s="34">
        <f>'Financials Monthly'!AO35</f>
        <v>14480</v>
      </c>
      <c r="AI2" s="34">
        <f>'Financials Monthly'!AP35</f>
        <v>20640</v>
      </c>
      <c r="AJ2" s="34">
        <f>'Financials Monthly'!AQ35</f>
        <v>14480</v>
      </c>
      <c r="AK2" s="34">
        <f>'Financials Monthly'!AR35</f>
        <v>17560</v>
      </c>
    </row>
    <row r="3">
      <c r="A3" s="13" t="s">
        <v>232</v>
      </c>
      <c r="B3" s="115">
        <f>sum('MONITR CSV'!B2:B16)-B2</f>
        <v>0</v>
      </c>
      <c r="C3" s="115">
        <f>sum('MONITR CSV'!C2:C16)-C2</f>
        <v>0</v>
      </c>
      <c r="D3" s="115">
        <f>sum('MONITR CSV'!D2:D16)-D2</f>
        <v>0</v>
      </c>
      <c r="E3" s="115">
        <f>sum('MONITR CSV'!E2:E16)-E2</f>
        <v>0</v>
      </c>
      <c r="F3" s="115">
        <f>sum('MONITR CSV'!F2:F16)-F2</f>
        <v>0</v>
      </c>
      <c r="G3" s="115">
        <f>sum('MONITR CSV'!G2:G16)-G2</f>
        <v>0</v>
      </c>
      <c r="H3" s="115">
        <f>sum('MONITR CSV'!H2:H16)-H2</f>
        <v>0</v>
      </c>
      <c r="I3" s="115">
        <f>sum('MONITR CSV'!I2:I16)-I2</f>
        <v>0</v>
      </c>
      <c r="J3" s="115">
        <f>sum('MONITR CSV'!J2:J16)-J2</f>
        <v>0</v>
      </c>
      <c r="K3" s="115">
        <f>sum('MONITR CSV'!K2:K16)-K2</f>
        <v>0</v>
      </c>
      <c r="L3" s="115">
        <f>sum('MONITR CSV'!L2:L16)-L2</f>
        <v>0</v>
      </c>
      <c r="M3" s="115">
        <f>sum('MONITR CSV'!M2:M16)-M2</f>
        <v>0</v>
      </c>
      <c r="N3" s="115">
        <f>sum('MONITR CSV'!N2:N16)-N2</f>
        <v>0</v>
      </c>
      <c r="O3" s="115">
        <f>sum('MONITR CSV'!O2:O16)-O2</f>
        <v>0</v>
      </c>
      <c r="P3" s="115">
        <f>sum('MONITR CSV'!P2:P16)-P2</f>
        <v>0</v>
      </c>
      <c r="Q3" s="115">
        <f>sum('MONITR CSV'!Q2:Q16)-Q2</f>
        <v>0</v>
      </c>
      <c r="R3" s="115">
        <f>sum('MONITR CSV'!R2:R16)-R2</f>
        <v>0</v>
      </c>
      <c r="S3" s="115">
        <f>sum('MONITR CSV'!S2:S16)-S2</f>
        <v>0</v>
      </c>
      <c r="T3" s="115">
        <f>sum('MONITR CSV'!T2:T16)-T2</f>
        <v>0</v>
      </c>
      <c r="U3" s="115">
        <f>sum('MONITR CSV'!U2:U16)-U2</f>
        <v>0</v>
      </c>
      <c r="V3" s="115">
        <f>sum('MONITR CSV'!V2:V16)-V2</f>
        <v>0</v>
      </c>
      <c r="W3" s="115">
        <f>sum('MONITR CSV'!W2:W16)-W2</f>
        <v>0</v>
      </c>
      <c r="X3" s="115">
        <f>sum('MONITR CSV'!X2:X16)-X2</f>
        <v>0</v>
      </c>
      <c r="Y3" s="115">
        <f>sum('MONITR CSV'!Y2:Y16)-Y2</f>
        <v>0</v>
      </c>
      <c r="Z3" s="115">
        <f>sum('MONITR CSV'!Z2:Z16)-Z2</f>
        <v>0</v>
      </c>
      <c r="AA3" s="115">
        <f>sum('MONITR CSV'!AA2:AA16)-AA2</f>
        <v>0</v>
      </c>
      <c r="AB3" s="115">
        <f>sum('MONITR CSV'!AB2:AB16)-AB2</f>
        <v>0</v>
      </c>
      <c r="AC3" s="115">
        <f>sum('MONITR CSV'!AC2:AC16)-AC2</f>
        <v>0</v>
      </c>
      <c r="AD3" s="115">
        <f>sum('MONITR CSV'!AD2:AD16)-AD2</f>
        <v>0</v>
      </c>
      <c r="AE3" s="115">
        <f>sum('MONITR CSV'!AE2:AE16)-AE2</f>
        <v>0</v>
      </c>
      <c r="AF3" s="115">
        <f>sum('MONITR CSV'!AF2:AF16)-AF2</f>
        <v>0</v>
      </c>
      <c r="AG3" s="115">
        <f>sum('MONITR CSV'!AG2:AG16)-AG2</f>
        <v>0</v>
      </c>
      <c r="AH3" s="115">
        <f>sum('MONITR CSV'!AH2:AH16)-AH2</f>
        <v>0</v>
      </c>
      <c r="AI3" s="115">
        <f>sum('MONITR CSV'!AI2:AI16)-AI2</f>
        <v>0</v>
      </c>
      <c r="AJ3" s="115">
        <f>sum('MONITR CSV'!AJ2:AJ16)-AJ2</f>
        <v>0</v>
      </c>
      <c r="AK3" s="115">
        <f>sum('MONITR CSV'!AK2:AK16)-AK2</f>
        <v>0</v>
      </c>
    </row>
    <row r="4">
      <c r="A4" s="69" t="b">
        <f>abs(sum(B3:AK3))&lt;=1</f>
        <v>1</v>
      </c>
    </row>
    <row r="5">
      <c r="A5" s="13"/>
    </row>
    <row r="6">
      <c r="A6" s="13" t="s">
        <v>233</v>
      </c>
      <c r="B6" s="34">
        <f>'Financials Monthly'!I65</f>
        <v>311997.5</v>
      </c>
      <c r="C6" s="34">
        <f>'Financials Monthly'!J65</f>
        <v>-22032.5</v>
      </c>
      <c r="D6" s="34">
        <f>'Financials Monthly'!K65</f>
        <v>11317.5</v>
      </c>
      <c r="E6" s="34">
        <f>'Financials Monthly'!L65</f>
        <v>10280</v>
      </c>
      <c r="F6" s="34">
        <f>'Financials Monthly'!M65</f>
        <v>3085</v>
      </c>
      <c r="G6" s="34">
        <f>'Financials Monthly'!N65</f>
        <v>21010</v>
      </c>
      <c r="H6" s="34">
        <f>'Financials Monthly'!O65</f>
        <v>22880</v>
      </c>
      <c r="I6" s="34">
        <f>'Financials Monthly'!P65</f>
        <v>29040</v>
      </c>
      <c r="J6" s="34">
        <f>'Financials Monthly'!Q65</f>
        <v>25960</v>
      </c>
      <c r="K6" s="34">
        <f>'Financials Monthly'!R65</f>
        <v>22880</v>
      </c>
      <c r="L6" s="34">
        <f>'Financials Monthly'!S65</f>
        <v>-174040</v>
      </c>
      <c r="M6" s="34">
        <f>'Financials Monthly'!T65</f>
        <v>10960</v>
      </c>
      <c r="N6" s="34">
        <f>'Financials Monthly'!U65</f>
        <v>25960</v>
      </c>
      <c r="O6" s="34">
        <f>'Financials Monthly'!V65</f>
        <v>19800</v>
      </c>
      <c r="P6" s="34">
        <f>'Financials Monthly'!W65</f>
        <v>29040</v>
      </c>
      <c r="Q6" s="34">
        <f>'Financials Monthly'!X65</f>
        <v>19800</v>
      </c>
      <c r="R6" s="34">
        <f>'Financials Monthly'!Y65</f>
        <v>15240</v>
      </c>
      <c r="S6" s="34">
        <f>'Financials Monthly'!Z65</f>
        <v>25960</v>
      </c>
      <c r="T6" s="34">
        <f>'Financials Monthly'!AA65</f>
        <v>22880</v>
      </c>
      <c r="U6" s="34">
        <f>'Financials Monthly'!AB65</f>
        <v>29040</v>
      </c>
      <c r="V6" s="34">
        <f>'Financials Monthly'!AC65</f>
        <v>22880</v>
      </c>
      <c r="W6" s="34">
        <f>'Financials Monthly'!AD65</f>
        <v>25960</v>
      </c>
      <c r="X6" s="34">
        <f>'Financials Monthly'!AE65</f>
        <v>25960</v>
      </c>
      <c r="Y6" s="34">
        <f>'Financials Monthly'!AF65</f>
        <v>7880</v>
      </c>
      <c r="Z6" s="34">
        <f>'Financials Monthly'!AG65</f>
        <v>309040</v>
      </c>
      <c r="AA6" s="34">
        <f>'Financials Monthly'!AH65</f>
        <v>22880</v>
      </c>
      <c r="AB6" s="34">
        <f>'Financials Monthly'!AI65</f>
        <v>22880</v>
      </c>
      <c r="AC6" s="34">
        <f>'Financials Monthly'!AJ65</f>
        <v>25960</v>
      </c>
      <c r="AD6" s="34">
        <f>'Financials Monthly'!AK65</f>
        <v>15240</v>
      </c>
      <c r="AE6" s="34">
        <f>'Financials Monthly'!AL65</f>
        <v>19800</v>
      </c>
      <c r="AF6" s="34">
        <f>'Financials Monthly'!AM65</f>
        <v>29040</v>
      </c>
      <c r="AG6" s="34">
        <f>'Financials Monthly'!AN65</f>
        <v>25960</v>
      </c>
      <c r="AH6" s="34">
        <f>'Financials Monthly'!AO65</f>
        <v>22880</v>
      </c>
      <c r="AI6" s="34">
        <f>'Financials Monthly'!AP65</f>
        <v>29040</v>
      </c>
      <c r="AJ6" s="34">
        <f>'Financials Monthly'!AQ65</f>
        <v>22880</v>
      </c>
      <c r="AK6" s="34">
        <f>'Financials Monthly'!AR65</f>
        <v>10960</v>
      </c>
    </row>
    <row r="7">
      <c r="A7" s="13" t="s">
        <v>234</v>
      </c>
      <c r="B7" s="115">
        <f>sum('MONITR CSV'!B2:B13)+sum('MONITR CSV'!B16:B31)-B6</f>
        <v>0</v>
      </c>
      <c r="C7" s="115">
        <f>sum('MONITR CSV'!C2:C13)+sum('MONITR CSV'!C16:C31)-C6</f>
        <v>0</v>
      </c>
      <c r="D7" s="115">
        <f>sum('MONITR CSV'!D2:D13)+sum('MONITR CSV'!D16:D31)-D6</f>
        <v>0</v>
      </c>
      <c r="E7" s="115">
        <f>sum('MONITR CSV'!E2:E13)+sum('MONITR CSV'!E16:E31)-E6</f>
        <v>0</v>
      </c>
      <c r="F7" s="115">
        <f>sum('MONITR CSV'!F2:F13)+sum('MONITR CSV'!F16:F31)-F6</f>
        <v>0</v>
      </c>
      <c r="G7" s="115">
        <f>sum('MONITR CSV'!G2:G13)+sum('MONITR CSV'!G16:G31)-G6</f>
        <v>0</v>
      </c>
      <c r="H7" s="115">
        <f>sum('MONITR CSV'!H2:H13)+sum('MONITR CSV'!H16:H31)-H6</f>
        <v>0</v>
      </c>
      <c r="I7" s="115">
        <f>sum('MONITR CSV'!I2:I13)+sum('MONITR CSV'!I16:I31)-I6</f>
        <v>0</v>
      </c>
      <c r="J7" s="115">
        <f>sum('MONITR CSV'!J2:J13)+sum('MONITR CSV'!J16:J31)-J6</f>
        <v>0</v>
      </c>
      <c r="K7" s="115">
        <f>sum('MONITR CSV'!K2:K13)+sum('MONITR CSV'!K16:K31)-K6</f>
        <v>0</v>
      </c>
      <c r="L7" s="115">
        <f>sum('MONITR CSV'!L2:L13)+sum('MONITR CSV'!L16:L31)-L6</f>
        <v>0</v>
      </c>
      <c r="M7" s="115">
        <f>sum('MONITR CSV'!M2:M13)+sum('MONITR CSV'!M16:M31)-M6</f>
        <v>0</v>
      </c>
      <c r="N7" s="115">
        <f>sum('MONITR CSV'!N2:N13)+sum('MONITR CSV'!N16:N31)-N6</f>
        <v>0</v>
      </c>
      <c r="O7" s="115">
        <f>sum('MONITR CSV'!O2:O13)+sum('MONITR CSV'!O16:O31)-O6</f>
        <v>0</v>
      </c>
      <c r="P7" s="115">
        <f>sum('MONITR CSV'!P2:P13)+sum('MONITR CSV'!P16:P31)-P6</f>
        <v>0</v>
      </c>
      <c r="Q7" s="115">
        <f>sum('MONITR CSV'!Q2:Q13)+sum('MONITR CSV'!Q16:Q31)-Q6</f>
        <v>0</v>
      </c>
      <c r="R7" s="115">
        <f>sum('MONITR CSV'!R2:R13)+sum('MONITR CSV'!R16:R31)-R6</f>
        <v>0</v>
      </c>
      <c r="S7" s="115">
        <f>sum('MONITR CSV'!S2:S13)+sum('MONITR CSV'!S16:S31)-S6</f>
        <v>0</v>
      </c>
      <c r="T7" s="115">
        <f>sum('MONITR CSV'!T2:T13)+sum('MONITR CSV'!T16:T31)-T6</f>
        <v>0</v>
      </c>
      <c r="U7" s="115">
        <f>sum('MONITR CSV'!U2:U13)+sum('MONITR CSV'!U16:U31)-U6</f>
        <v>0</v>
      </c>
      <c r="V7" s="115">
        <f>sum('MONITR CSV'!V2:V13)+sum('MONITR CSV'!V16:V31)-V6</f>
        <v>0</v>
      </c>
      <c r="W7" s="115">
        <f>sum('MONITR CSV'!W2:W13)+sum('MONITR CSV'!W16:W31)-W6</f>
        <v>0</v>
      </c>
      <c r="X7" s="115">
        <f>sum('MONITR CSV'!X2:X13)+sum('MONITR CSV'!X16:X31)-X6</f>
        <v>0</v>
      </c>
      <c r="Y7" s="115">
        <f>sum('MONITR CSV'!Y2:Y13)+sum('MONITR CSV'!Y16:Y31)-Y6</f>
        <v>0</v>
      </c>
      <c r="Z7" s="115">
        <f>sum('MONITR CSV'!Z2:Z13)+sum('MONITR CSV'!Z16:Z31)-Z6</f>
        <v>0</v>
      </c>
      <c r="AA7" s="115">
        <f>sum('MONITR CSV'!AA2:AA13)+sum('MONITR CSV'!AA16:AA31)-AA6</f>
        <v>0</v>
      </c>
      <c r="AB7" s="115">
        <f>sum('MONITR CSV'!AB2:AB13)+sum('MONITR CSV'!AB16:AB31)-AB6</f>
        <v>0</v>
      </c>
      <c r="AC7" s="115">
        <f>sum('MONITR CSV'!AC2:AC13)+sum('MONITR CSV'!AC16:AC31)-AC6</f>
        <v>0</v>
      </c>
      <c r="AD7" s="115">
        <f>sum('MONITR CSV'!AD2:AD13)+sum('MONITR CSV'!AD16:AD31)-AD6</f>
        <v>0</v>
      </c>
      <c r="AE7" s="115">
        <f>sum('MONITR CSV'!AE2:AE13)+sum('MONITR CSV'!AE16:AE31)-AE6</f>
        <v>0</v>
      </c>
      <c r="AF7" s="115">
        <f>sum('MONITR CSV'!AF2:AF13)+sum('MONITR CSV'!AF16:AF31)-AF6</f>
        <v>0</v>
      </c>
      <c r="AG7" s="115">
        <f>sum('MONITR CSV'!AG2:AG13)+sum('MONITR CSV'!AG16:AG31)-AG6</f>
        <v>0</v>
      </c>
      <c r="AH7" s="115">
        <f>sum('MONITR CSV'!AH2:AH13)+sum('MONITR CSV'!AH16:AH31)-AH6</f>
        <v>0</v>
      </c>
      <c r="AI7" s="115">
        <f>sum('MONITR CSV'!AI2:AI13)+sum('MONITR CSV'!AI16:AI31)-AI6</f>
        <v>0</v>
      </c>
      <c r="AJ7" s="115">
        <f>sum('MONITR CSV'!AJ2:AJ13)+sum('MONITR CSV'!AJ16:AJ31)-AJ6</f>
        <v>0</v>
      </c>
      <c r="AK7" s="115">
        <f>sum('MONITR CSV'!AK2:AK13)+sum('MONITR CSV'!AK16:AK31)-AK6</f>
        <v>0</v>
      </c>
    </row>
    <row r="8">
      <c r="A8" s="69" t="b">
        <f>abs(sum(B7:AK7))&lt;=1</f>
        <v>1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.5"/>
    <col customWidth="1" min="2" max="2" width="2.88"/>
    <col customWidth="1" min="3" max="3" width="3.0"/>
    <col customWidth="1" min="4" max="4" width="21.13"/>
    <col customWidth="1" min="5" max="5" width="10.88"/>
    <col customWidth="1" min="8" max="8" width="1.5"/>
  </cols>
  <sheetData>
    <row r="1" ht="7.5" customHeight="1">
      <c r="F1" s="116"/>
    </row>
    <row r="2">
      <c r="B2" s="10" t="s">
        <v>235</v>
      </c>
      <c r="F2" s="116"/>
    </row>
    <row r="3">
      <c r="B3" s="25"/>
      <c r="C3" s="25"/>
      <c r="D3" s="25"/>
      <c r="E3" s="25"/>
      <c r="F3" s="11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</row>
    <row r="4" ht="6.0" customHeight="1">
      <c r="F4" s="116"/>
    </row>
    <row r="5">
      <c r="B5" s="11" t="s">
        <v>32</v>
      </c>
      <c r="C5" s="12"/>
      <c r="D5" s="12"/>
      <c r="E5" s="12"/>
      <c r="F5" s="118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ht="6.0" customHeight="1">
      <c r="F6" s="116"/>
    </row>
    <row r="7">
      <c r="B7" s="13" t="s">
        <v>64</v>
      </c>
      <c r="F7" s="33" t="s">
        <v>107</v>
      </c>
      <c r="G7" s="119">
        <f>'Input general'!G12</f>
        <v>44562</v>
      </c>
    </row>
    <row r="8">
      <c r="B8" s="13" t="s">
        <v>65</v>
      </c>
      <c r="F8" s="33" t="s">
        <v>107</v>
      </c>
      <c r="G8" s="119" t="str">
        <f>'Input general'!G13</f>
        <v>31/1/2021</v>
      </c>
    </row>
    <row r="9">
      <c r="F9" s="116"/>
    </row>
    <row r="10">
      <c r="B10" s="10" t="s">
        <v>236</v>
      </c>
      <c r="F10" s="116"/>
    </row>
    <row r="11">
      <c r="B11" s="13" t="s">
        <v>237</v>
      </c>
      <c r="F11" s="33" t="s">
        <v>238</v>
      </c>
      <c r="I11" s="69">
        <f t="shared" ref="I11:AR11" si="1">H11+1</f>
        <v>1</v>
      </c>
      <c r="J11" s="69">
        <f t="shared" si="1"/>
        <v>2</v>
      </c>
      <c r="K11" s="69">
        <f t="shared" si="1"/>
        <v>3</v>
      </c>
      <c r="L11" s="69">
        <f t="shared" si="1"/>
        <v>4</v>
      </c>
      <c r="M11" s="69">
        <f t="shared" si="1"/>
        <v>5</v>
      </c>
      <c r="N11" s="69">
        <f t="shared" si="1"/>
        <v>6</v>
      </c>
      <c r="O11" s="69">
        <f t="shared" si="1"/>
        <v>7</v>
      </c>
      <c r="P11" s="69">
        <f t="shared" si="1"/>
        <v>8</v>
      </c>
      <c r="Q11" s="69">
        <f t="shared" si="1"/>
        <v>9</v>
      </c>
      <c r="R11" s="69">
        <f t="shared" si="1"/>
        <v>10</v>
      </c>
      <c r="S11" s="69">
        <f t="shared" si="1"/>
        <v>11</v>
      </c>
      <c r="T11" s="69">
        <f t="shared" si="1"/>
        <v>12</v>
      </c>
      <c r="U11" s="69">
        <f t="shared" si="1"/>
        <v>13</v>
      </c>
      <c r="V11" s="69">
        <f t="shared" si="1"/>
        <v>14</v>
      </c>
      <c r="W11" s="69">
        <f t="shared" si="1"/>
        <v>15</v>
      </c>
      <c r="X11" s="69">
        <f t="shared" si="1"/>
        <v>16</v>
      </c>
      <c r="Y11" s="69">
        <f t="shared" si="1"/>
        <v>17</v>
      </c>
      <c r="Z11" s="69">
        <f t="shared" si="1"/>
        <v>18</v>
      </c>
      <c r="AA11" s="69">
        <f t="shared" si="1"/>
        <v>19</v>
      </c>
      <c r="AB11" s="69">
        <f t="shared" si="1"/>
        <v>20</v>
      </c>
      <c r="AC11" s="69">
        <f t="shared" si="1"/>
        <v>21</v>
      </c>
      <c r="AD11" s="69">
        <f t="shared" si="1"/>
        <v>22</v>
      </c>
      <c r="AE11" s="69">
        <f t="shared" si="1"/>
        <v>23</v>
      </c>
      <c r="AF11" s="69">
        <f t="shared" si="1"/>
        <v>24</v>
      </c>
      <c r="AG11" s="69">
        <f t="shared" si="1"/>
        <v>25</v>
      </c>
      <c r="AH11" s="69">
        <f t="shared" si="1"/>
        <v>26</v>
      </c>
      <c r="AI11" s="69">
        <f t="shared" si="1"/>
        <v>27</v>
      </c>
      <c r="AJ11" s="69">
        <f t="shared" si="1"/>
        <v>28</v>
      </c>
      <c r="AK11" s="69">
        <f t="shared" si="1"/>
        <v>29</v>
      </c>
      <c r="AL11" s="69">
        <f t="shared" si="1"/>
        <v>30</v>
      </c>
      <c r="AM11" s="69">
        <f t="shared" si="1"/>
        <v>31</v>
      </c>
      <c r="AN11" s="69">
        <f t="shared" si="1"/>
        <v>32</v>
      </c>
      <c r="AO11" s="69">
        <f t="shared" si="1"/>
        <v>33</v>
      </c>
      <c r="AP11" s="69">
        <f t="shared" si="1"/>
        <v>34</v>
      </c>
      <c r="AQ11" s="69">
        <f t="shared" si="1"/>
        <v>35</v>
      </c>
      <c r="AR11" s="69">
        <f t="shared" si="1"/>
        <v>36</v>
      </c>
    </row>
    <row r="12">
      <c r="B12" s="13" t="s">
        <v>239</v>
      </c>
      <c r="F12" s="33" t="s">
        <v>107</v>
      </c>
      <c r="I12" s="120">
        <f>G7</f>
        <v>44562</v>
      </c>
      <c r="J12" s="120">
        <f t="shared" ref="J12:AR12" si="2">I13+1</f>
        <v>44593</v>
      </c>
      <c r="K12" s="120">
        <f t="shared" si="2"/>
        <v>44621</v>
      </c>
      <c r="L12" s="120">
        <f t="shared" si="2"/>
        <v>44652</v>
      </c>
      <c r="M12" s="120">
        <f t="shared" si="2"/>
        <v>44682</v>
      </c>
      <c r="N12" s="120">
        <f t="shared" si="2"/>
        <v>44713</v>
      </c>
      <c r="O12" s="120">
        <f t="shared" si="2"/>
        <v>44743</v>
      </c>
      <c r="P12" s="120">
        <f t="shared" si="2"/>
        <v>44774</v>
      </c>
      <c r="Q12" s="120">
        <f t="shared" si="2"/>
        <v>44805</v>
      </c>
      <c r="R12" s="120">
        <f t="shared" si="2"/>
        <v>44835</v>
      </c>
      <c r="S12" s="120">
        <f t="shared" si="2"/>
        <v>44866</v>
      </c>
      <c r="T12" s="120">
        <f t="shared" si="2"/>
        <v>44896</v>
      </c>
      <c r="U12" s="120">
        <f t="shared" si="2"/>
        <v>44927</v>
      </c>
      <c r="V12" s="120">
        <f t="shared" si="2"/>
        <v>44958</v>
      </c>
      <c r="W12" s="120">
        <f t="shared" si="2"/>
        <v>44986</v>
      </c>
      <c r="X12" s="120">
        <f t="shared" si="2"/>
        <v>45017</v>
      </c>
      <c r="Y12" s="120">
        <f t="shared" si="2"/>
        <v>45047</v>
      </c>
      <c r="Z12" s="120">
        <f t="shared" si="2"/>
        <v>45078</v>
      </c>
      <c r="AA12" s="120">
        <f t="shared" si="2"/>
        <v>45108</v>
      </c>
      <c r="AB12" s="120">
        <f t="shared" si="2"/>
        <v>45139</v>
      </c>
      <c r="AC12" s="120">
        <f t="shared" si="2"/>
        <v>45170</v>
      </c>
      <c r="AD12" s="120">
        <f t="shared" si="2"/>
        <v>45200</v>
      </c>
      <c r="AE12" s="120">
        <f t="shared" si="2"/>
        <v>45231</v>
      </c>
      <c r="AF12" s="120">
        <f t="shared" si="2"/>
        <v>45261</v>
      </c>
      <c r="AG12" s="120">
        <f t="shared" si="2"/>
        <v>45292</v>
      </c>
      <c r="AH12" s="120">
        <f t="shared" si="2"/>
        <v>45323</v>
      </c>
      <c r="AI12" s="120">
        <f t="shared" si="2"/>
        <v>45352</v>
      </c>
      <c r="AJ12" s="120">
        <f t="shared" si="2"/>
        <v>45383</v>
      </c>
      <c r="AK12" s="120">
        <f t="shared" si="2"/>
        <v>45413</v>
      </c>
      <c r="AL12" s="120">
        <f t="shared" si="2"/>
        <v>45444</v>
      </c>
      <c r="AM12" s="120">
        <f t="shared" si="2"/>
        <v>45474</v>
      </c>
      <c r="AN12" s="120">
        <f t="shared" si="2"/>
        <v>45505</v>
      </c>
      <c r="AO12" s="120">
        <f t="shared" si="2"/>
        <v>45536</v>
      </c>
      <c r="AP12" s="120">
        <f t="shared" si="2"/>
        <v>45566</v>
      </c>
      <c r="AQ12" s="120">
        <f t="shared" si="2"/>
        <v>45597</v>
      </c>
      <c r="AR12" s="120">
        <f t="shared" si="2"/>
        <v>45627</v>
      </c>
    </row>
    <row r="13">
      <c r="B13" s="13" t="s">
        <v>240</v>
      </c>
      <c r="F13" s="33" t="s">
        <v>107</v>
      </c>
      <c r="I13" s="120">
        <f t="shared" ref="I13:AR13" si="3">EOMONTH(I12,0)</f>
        <v>44592</v>
      </c>
      <c r="J13" s="120">
        <f t="shared" si="3"/>
        <v>44620</v>
      </c>
      <c r="K13" s="120">
        <f t="shared" si="3"/>
        <v>44651</v>
      </c>
      <c r="L13" s="120">
        <f t="shared" si="3"/>
        <v>44681</v>
      </c>
      <c r="M13" s="120">
        <f t="shared" si="3"/>
        <v>44712</v>
      </c>
      <c r="N13" s="120">
        <f t="shared" si="3"/>
        <v>44742</v>
      </c>
      <c r="O13" s="120">
        <f t="shared" si="3"/>
        <v>44773</v>
      </c>
      <c r="P13" s="120">
        <f t="shared" si="3"/>
        <v>44804</v>
      </c>
      <c r="Q13" s="120">
        <f t="shared" si="3"/>
        <v>44834</v>
      </c>
      <c r="R13" s="120">
        <f t="shared" si="3"/>
        <v>44865</v>
      </c>
      <c r="S13" s="120">
        <f t="shared" si="3"/>
        <v>44895</v>
      </c>
      <c r="T13" s="120">
        <f t="shared" si="3"/>
        <v>44926</v>
      </c>
      <c r="U13" s="120">
        <f t="shared" si="3"/>
        <v>44957</v>
      </c>
      <c r="V13" s="120">
        <f t="shared" si="3"/>
        <v>44985</v>
      </c>
      <c r="W13" s="120">
        <f t="shared" si="3"/>
        <v>45016</v>
      </c>
      <c r="X13" s="120">
        <f t="shared" si="3"/>
        <v>45046</v>
      </c>
      <c r="Y13" s="120">
        <f t="shared" si="3"/>
        <v>45077</v>
      </c>
      <c r="Z13" s="120">
        <f t="shared" si="3"/>
        <v>45107</v>
      </c>
      <c r="AA13" s="120">
        <f t="shared" si="3"/>
        <v>45138</v>
      </c>
      <c r="AB13" s="120">
        <f t="shared" si="3"/>
        <v>45169</v>
      </c>
      <c r="AC13" s="120">
        <f t="shared" si="3"/>
        <v>45199</v>
      </c>
      <c r="AD13" s="120">
        <f t="shared" si="3"/>
        <v>45230</v>
      </c>
      <c r="AE13" s="120">
        <f t="shared" si="3"/>
        <v>45260</v>
      </c>
      <c r="AF13" s="120">
        <f t="shared" si="3"/>
        <v>45291</v>
      </c>
      <c r="AG13" s="120">
        <f t="shared" si="3"/>
        <v>45322</v>
      </c>
      <c r="AH13" s="120">
        <f t="shared" si="3"/>
        <v>45351</v>
      </c>
      <c r="AI13" s="120">
        <f t="shared" si="3"/>
        <v>45382</v>
      </c>
      <c r="AJ13" s="120">
        <f t="shared" si="3"/>
        <v>45412</v>
      </c>
      <c r="AK13" s="120">
        <f t="shared" si="3"/>
        <v>45443</v>
      </c>
      <c r="AL13" s="120">
        <f t="shared" si="3"/>
        <v>45473</v>
      </c>
      <c r="AM13" s="120">
        <f t="shared" si="3"/>
        <v>45504</v>
      </c>
      <c r="AN13" s="120">
        <f t="shared" si="3"/>
        <v>45535</v>
      </c>
      <c r="AO13" s="120">
        <f t="shared" si="3"/>
        <v>45565</v>
      </c>
      <c r="AP13" s="120">
        <f t="shared" si="3"/>
        <v>45596</v>
      </c>
      <c r="AQ13" s="120">
        <f t="shared" si="3"/>
        <v>45626</v>
      </c>
      <c r="AR13" s="120">
        <f t="shared" si="3"/>
        <v>45657</v>
      </c>
    </row>
    <row r="14">
      <c r="B14" s="13" t="s">
        <v>241</v>
      </c>
      <c r="F14" s="33" t="s">
        <v>238</v>
      </c>
      <c r="I14" s="69">
        <f t="shared" ref="I14:AR14" si="4">month(I12)</f>
        <v>1</v>
      </c>
      <c r="J14" s="69">
        <f t="shared" si="4"/>
        <v>2</v>
      </c>
      <c r="K14" s="69">
        <f t="shared" si="4"/>
        <v>3</v>
      </c>
      <c r="L14" s="69">
        <f t="shared" si="4"/>
        <v>4</v>
      </c>
      <c r="M14" s="69">
        <f t="shared" si="4"/>
        <v>5</v>
      </c>
      <c r="N14" s="69">
        <f t="shared" si="4"/>
        <v>6</v>
      </c>
      <c r="O14" s="69">
        <f t="shared" si="4"/>
        <v>7</v>
      </c>
      <c r="P14" s="69">
        <f t="shared" si="4"/>
        <v>8</v>
      </c>
      <c r="Q14" s="69">
        <f t="shared" si="4"/>
        <v>9</v>
      </c>
      <c r="R14" s="69">
        <f t="shared" si="4"/>
        <v>10</v>
      </c>
      <c r="S14" s="69">
        <f t="shared" si="4"/>
        <v>11</v>
      </c>
      <c r="T14" s="69">
        <f t="shared" si="4"/>
        <v>12</v>
      </c>
      <c r="U14" s="69">
        <f t="shared" si="4"/>
        <v>1</v>
      </c>
      <c r="V14" s="69">
        <f t="shared" si="4"/>
        <v>2</v>
      </c>
      <c r="W14" s="69">
        <f t="shared" si="4"/>
        <v>3</v>
      </c>
      <c r="X14" s="69">
        <f t="shared" si="4"/>
        <v>4</v>
      </c>
      <c r="Y14" s="69">
        <f t="shared" si="4"/>
        <v>5</v>
      </c>
      <c r="Z14" s="69">
        <f t="shared" si="4"/>
        <v>6</v>
      </c>
      <c r="AA14" s="69">
        <f t="shared" si="4"/>
        <v>7</v>
      </c>
      <c r="AB14" s="69">
        <f t="shared" si="4"/>
        <v>8</v>
      </c>
      <c r="AC14" s="69">
        <f t="shared" si="4"/>
        <v>9</v>
      </c>
      <c r="AD14" s="69">
        <f t="shared" si="4"/>
        <v>10</v>
      </c>
      <c r="AE14" s="69">
        <f t="shared" si="4"/>
        <v>11</v>
      </c>
      <c r="AF14" s="69">
        <f t="shared" si="4"/>
        <v>12</v>
      </c>
      <c r="AG14" s="69">
        <f t="shared" si="4"/>
        <v>1</v>
      </c>
      <c r="AH14" s="69">
        <f t="shared" si="4"/>
        <v>2</v>
      </c>
      <c r="AI14" s="69">
        <f t="shared" si="4"/>
        <v>3</v>
      </c>
      <c r="AJ14" s="69">
        <f t="shared" si="4"/>
        <v>4</v>
      </c>
      <c r="AK14" s="69">
        <f t="shared" si="4"/>
        <v>5</v>
      </c>
      <c r="AL14" s="69">
        <f t="shared" si="4"/>
        <v>6</v>
      </c>
      <c r="AM14" s="69">
        <f t="shared" si="4"/>
        <v>7</v>
      </c>
      <c r="AN14" s="69">
        <f t="shared" si="4"/>
        <v>8</v>
      </c>
      <c r="AO14" s="69">
        <f t="shared" si="4"/>
        <v>9</v>
      </c>
      <c r="AP14" s="69">
        <f t="shared" si="4"/>
        <v>10</v>
      </c>
      <c r="AQ14" s="69">
        <f t="shared" si="4"/>
        <v>11</v>
      </c>
      <c r="AR14" s="69">
        <f t="shared" si="4"/>
        <v>12</v>
      </c>
    </row>
    <row r="15">
      <c r="B15" s="13" t="s">
        <v>242</v>
      </c>
      <c r="F15" s="33" t="s">
        <v>238</v>
      </c>
      <c r="I15" s="69">
        <f t="shared" ref="I15:AR15" si="5">year(I12)</f>
        <v>2022</v>
      </c>
      <c r="J15" s="69">
        <f t="shared" si="5"/>
        <v>2022</v>
      </c>
      <c r="K15" s="69">
        <f t="shared" si="5"/>
        <v>2022</v>
      </c>
      <c r="L15" s="69">
        <f t="shared" si="5"/>
        <v>2022</v>
      </c>
      <c r="M15" s="69">
        <f t="shared" si="5"/>
        <v>2022</v>
      </c>
      <c r="N15" s="69">
        <f t="shared" si="5"/>
        <v>2022</v>
      </c>
      <c r="O15" s="69">
        <f t="shared" si="5"/>
        <v>2022</v>
      </c>
      <c r="P15" s="69">
        <f t="shared" si="5"/>
        <v>2022</v>
      </c>
      <c r="Q15" s="69">
        <f t="shared" si="5"/>
        <v>2022</v>
      </c>
      <c r="R15" s="69">
        <f t="shared" si="5"/>
        <v>2022</v>
      </c>
      <c r="S15" s="69">
        <f t="shared" si="5"/>
        <v>2022</v>
      </c>
      <c r="T15" s="69">
        <f t="shared" si="5"/>
        <v>2022</v>
      </c>
      <c r="U15" s="69">
        <f t="shared" si="5"/>
        <v>2023</v>
      </c>
      <c r="V15" s="69">
        <f t="shared" si="5"/>
        <v>2023</v>
      </c>
      <c r="W15" s="69">
        <f t="shared" si="5"/>
        <v>2023</v>
      </c>
      <c r="X15" s="69">
        <f t="shared" si="5"/>
        <v>2023</v>
      </c>
      <c r="Y15" s="69">
        <f t="shared" si="5"/>
        <v>2023</v>
      </c>
      <c r="Z15" s="69">
        <f t="shared" si="5"/>
        <v>2023</v>
      </c>
      <c r="AA15" s="69">
        <f t="shared" si="5"/>
        <v>2023</v>
      </c>
      <c r="AB15" s="69">
        <f t="shared" si="5"/>
        <v>2023</v>
      </c>
      <c r="AC15" s="69">
        <f t="shared" si="5"/>
        <v>2023</v>
      </c>
      <c r="AD15" s="69">
        <f t="shared" si="5"/>
        <v>2023</v>
      </c>
      <c r="AE15" s="69">
        <f t="shared" si="5"/>
        <v>2023</v>
      </c>
      <c r="AF15" s="69">
        <f t="shared" si="5"/>
        <v>2023</v>
      </c>
      <c r="AG15" s="69">
        <f t="shared" si="5"/>
        <v>2024</v>
      </c>
      <c r="AH15" s="69">
        <f t="shared" si="5"/>
        <v>2024</v>
      </c>
      <c r="AI15" s="69">
        <f t="shared" si="5"/>
        <v>2024</v>
      </c>
      <c r="AJ15" s="69">
        <f t="shared" si="5"/>
        <v>2024</v>
      </c>
      <c r="AK15" s="69">
        <f t="shared" si="5"/>
        <v>2024</v>
      </c>
      <c r="AL15" s="69">
        <f t="shared" si="5"/>
        <v>2024</v>
      </c>
      <c r="AM15" s="69">
        <f t="shared" si="5"/>
        <v>2024</v>
      </c>
      <c r="AN15" s="69">
        <f t="shared" si="5"/>
        <v>2024</v>
      </c>
      <c r="AO15" s="69">
        <f t="shared" si="5"/>
        <v>2024</v>
      </c>
      <c r="AP15" s="69">
        <f t="shared" si="5"/>
        <v>2024</v>
      </c>
      <c r="AQ15" s="69">
        <f t="shared" si="5"/>
        <v>2024</v>
      </c>
      <c r="AR15" s="69">
        <f t="shared" si="5"/>
        <v>2024</v>
      </c>
    </row>
    <row r="16">
      <c r="B16" s="13" t="s">
        <v>243</v>
      </c>
      <c r="F16" s="33" t="s">
        <v>238</v>
      </c>
      <c r="G16" s="34">
        <f t="shared" ref="G16:G17" si="7">sum(I16:AR16)</f>
        <v>1096</v>
      </c>
      <c r="I16" s="69">
        <f t="shared" ref="I16:AR16" si="6">I13-I12+1</f>
        <v>31</v>
      </c>
      <c r="J16" s="69">
        <f t="shared" si="6"/>
        <v>28</v>
      </c>
      <c r="K16" s="69">
        <f t="shared" si="6"/>
        <v>31</v>
      </c>
      <c r="L16" s="69">
        <f t="shared" si="6"/>
        <v>30</v>
      </c>
      <c r="M16" s="69">
        <f t="shared" si="6"/>
        <v>31</v>
      </c>
      <c r="N16" s="69">
        <f t="shared" si="6"/>
        <v>30</v>
      </c>
      <c r="O16" s="69">
        <f t="shared" si="6"/>
        <v>31</v>
      </c>
      <c r="P16" s="69">
        <f t="shared" si="6"/>
        <v>31</v>
      </c>
      <c r="Q16" s="69">
        <f t="shared" si="6"/>
        <v>30</v>
      </c>
      <c r="R16" s="69">
        <f t="shared" si="6"/>
        <v>31</v>
      </c>
      <c r="S16" s="69">
        <f t="shared" si="6"/>
        <v>30</v>
      </c>
      <c r="T16" s="69">
        <f t="shared" si="6"/>
        <v>31</v>
      </c>
      <c r="U16" s="69">
        <f t="shared" si="6"/>
        <v>31</v>
      </c>
      <c r="V16" s="69">
        <f t="shared" si="6"/>
        <v>28</v>
      </c>
      <c r="W16" s="69">
        <f t="shared" si="6"/>
        <v>31</v>
      </c>
      <c r="X16" s="69">
        <f t="shared" si="6"/>
        <v>30</v>
      </c>
      <c r="Y16" s="69">
        <f t="shared" si="6"/>
        <v>31</v>
      </c>
      <c r="Z16" s="69">
        <f t="shared" si="6"/>
        <v>30</v>
      </c>
      <c r="AA16" s="69">
        <f t="shared" si="6"/>
        <v>31</v>
      </c>
      <c r="AB16" s="69">
        <f t="shared" si="6"/>
        <v>31</v>
      </c>
      <c r="AC16" s="69">
        <f t="shared" si="6"/>
        <v>30</v>
      </c>
      <c r="AD16" s="69">
        <f t="shared" si="6"/>
        <v>31</v>
      </c>
      <c r="AE16" s="69">
        <f t="shared" si="6"/>
        <v>30</v>
      </c>
      <c r="AF16" s="69">
        <f t="shared" si="6"/>
        <v>31</v>
      </c>
      <c r="AG16" s="69">
        <f t="shared" si="6"/>
        <v>31</v>
      </c>
      <c r="AH16" s="69">
        <f t="shared" si="6"/>
        <v>29</v>
      </c>
      <c r="AI16" s="69">
        <f t="shared" si="6"/>
        <v>31</v>
      </c>
      <c r="AJ16" s="69">
        <f t="shared" si="6"/>
        <v>30</v>
      </c>
      <c r="AK16" s="69">
        <f t="shared" si="6"/>
        <v>31</v>
      </c>
      <c r="AL16" s="69">
        <f t="shared" si="6"/>
        <v>30</v>
      </c>
      <c r="AM16" s="69">
        <f t="shared" si="6"/>
        <v>31</v>
      </c>
      <c r="AN16" s="69">
        <f t="shared" si="6"/>
        <v>31</v>
      </c>
      <c r="AO16" s="69">
        <f t="shared" si="6"/>
        <v>30</v>
      </c>
      <c r="AP16" s="69">
        <f t="shared" si="6"/>
        <v>31</v>
      </c>
      <c r="AQ16" s="69">
        <f t="shared" si="6"/>
        <v>30</v>
      </c>
      <c r="AR16" s="69">
        <f t="shared" si="6"/>
        <v>31</v>
      </c>
    </row>
    <row r="17">
      <c r="B17" s="13" t="s">
        <v>244</v>
      </c>
      <c r="F17" s="33" t="s">
        <v>238</v>
      </c>
      <c r="G17" s="34">
        <f t="shared" si="7"/>
        <v>782</v>
      </c>
      <c r="I17" s="69">
        <f t="shared" ref="I17:AR17" si="8">NETWORKDAYS(I12,I13)</f>
        <v>21</v>
      </c>
      <c r="J17" s="69">
        <f t="shared" si="8"/>
        <v>20</v>
      </c>
      <c r="K17" s="69">
        <f t="shared" si="8"/>
        <v>23</v>
      </c>
      <c r="L17" s="69">
        <f t="shared" si="8"/>
        <v>21</v>
      </c>
      <c r="M17" s="69">
        <f t="shared" si="8"/>
        <v>22</v>
      </c>
      <c r="N17" s="69">
        <f t="shared" si="8"/>
        <v>22</v>
      </c>
      <c r="O17" s="69">
        <f t="shared" si="8"/>
        <v>21</v>
      </c>
      <c r="P17" s="69">
        <f t="shared" si="8"/>
        <v>23</v>
      </c>
      <c r="Q17" s="69">
        <f t="shared" si="8"/>
        <v>22</v>
      </c>
      <c r="R17" s="69">
        <f t="shared" si="8"/>
        <v>21</v>
      </c>
      <c r="S17" s="69">
        <f t="shared" si="8"/>
        <v>22</v>
      </c>
      <c r="T17" s="69">
        <f t="shared" si="8"/>
        <v>22</v>
      </c>
      <c r="U17" s="69">
        <f t="shared" si="8"/>
        <v>22</v>
      </c>
      <c r="V17" s="69">
        <f t="shared" si="8"/>
        <v>20</v>
      </c>
      <c r="W17" s="69">
        <f t="shared" si="8"/>
        <v>23</v>
      </c>
      <c r="X17" s="69">
        <f t="shared" si="8"/>
        <v>20</v>
      </c>
      <c r="Y17" s="69">
        <f t="shared" si="8"/>
        <v>23</v>
      </c>
      <c r="Z17" s="69">
        <f t="shared" si="8"/>
        <v>22</v>
      </c>
      <c r="AA17" s="69">
        <f t="shared" si="8"/>
        <v>21</v>
      </c>
      <c r="AB17" s="69">
        <f t="shared" si="8"/>
        <v>23</v>
      </c>
      <c r="AC17" s="69">
        <f t="shared" si="8"/>
        <v>21</v>
      </c>
      <c r="AD17" s="69">
        <f t="shared" si="8"/>
        <v>22</v>
      </c>
      <c r="AE17" s="69">
        <f t="shared" si="8"/>
        <v>22</v>
      </c>
      <c r="AF17" s="69">
        <f t="shared" si="8"/>
        <v>21</v>
      </c>
      <c r="AG17" s="69">
        <f t="shared" si="8"/>
        <v>23</v>
      </c>
      <c r="AH17" s="69">
        <f t="shared" si="8"/>
        <v>21</v>
      </c>
      <c r="AI17" s="69">
        <f t="shared" si="8"/>
        <v>21</v>
      </c>
      <c r="AJ17" s="69">
        <f t="shared" si="8"/>
        <v>22</v>
      </c>
      <c r="AK17" s="69">
        <f t="shared" si="8"/>
        <v>23</v>
      </c>
      <c r="AL17" s="69">
        <f t="shared" si="8"/>
        <v>20</v>
      </c>
      <c r="AM17" s="69">
        <f t="shared" si="8"/>
        <v>23</v>
      </c>
      <c r="AN17" s="69">
        <f t="shared" si="8"/>
        <v>22</v>
      </c>
      <c r="AO17" s="69">
        <f t="shared" si="8"/>
        <v>21</v>
      </c>
      <c r="AP17" s="69">
        <f t="shared" si="8"/>
        <v>23</v>
      </c>
      <c r="AQ17" s="69">
        <f t="shared" si="8"/>
        <v>21</v>
      </c>
      <c r="AR17" s="69">
        <f t="shared" si="8"/>
        <v>22</v>
      </c>
    </row>
    <row r="18">
      <c r="B18" s="13" t="s">
        <v>245</v>
      </c>
      <c r="F18" s="116"/>
      <c r="I18" s="69" t="str">
        <f t="shared" ref="I18:AR18" si="9">text(I12, "mmm") &amp; "'" &amp; I15-2000</f>
        <v>Jan'22</v>
      </c>
      <c r="J18" s="69" t="str">
        <f t="shared" si="9"/>
        <v>Feb'22</v>
      </c>
      <c r="K18" s="69" t="str">
        <f t="shared" si="9"/>
        <v>Mar'22</v>
      </c>
      <c r="L18" s="69" t="str">
        <f t="shared" si="9"/>
        <v>Apr'22</v>
      </c>
      <c r="M18" s="69" t="str">
        <f t="shared" si="9"/>
        <v>May'22</v>
      </c>
      <c r="N18" s="69" t="str">
        <f t="shared" si="9"/>
        <v>Jun'22</v>
      </c>
      <c r="O18" s="69" t="str">
        <f t="shared" si="9"/>
        <v>Jul'22</v>
      </c>
      <c r="P18" s="69" t="str">
        <f t="shared" si="9"/>
        <v>Aug'22</v>
      </c>
      <c r="Q18" s="69" t="str">
        <f t="shared" si="9"/>
        <v>Sep'22</v>
      </c>
      <c r="R18" s="69" t="str">
        <f t="shared" si="9"/>
        <v>Oct'22</v>
      </c>
      <c r="S18" s="69" t="str">
        <f t="shared" si="9"/>
        <v>Nov'22</v>
      </c>
      <c r="T18" s="69" t="str">
        <f t="shared" si="9"/>
        <v>Dec'22</v>
      </c>
      <c r="U18" s="69" t="str">
        <f t="shared" si="9"/>
        <v>Jan'23</v>
      </c>
      <c r="V18" s="69" t="str">
        <f t="shared" si="9"/>
        <v>Feb'23</v>
      </c>
      <c r="W18" s="69" t="str">
        <f t="shared" si="9"/>
        <v>Mar'23</v>
      </c>
      <c r="X18" s="69" t="str">
        <f t="shared" si="9"/>
        <v>Apr'23</v>
      </c>
      <c r="Y18" s="69" t="str">
        <f t="shared" si="9"/>
        <v>May'23</v>
      </c>
      <c r="Z18" s="69" t="str">
        <f t="shared" si="9"/>
        <v>Jun'23</v>
      </c>
      <c r="AA18" s="69" t="str">
        <f t="shared" si="9"/>
        <v>Jul'23</v>
      </c>
      <c r="AB18" s="69" t="str">
        <f t="shared" si="9"/>
        <v>Aug'23</v>
      </c>
      <c r="AC18" s="69" t="str">
        <f t="shared" si="9"/>
        <v>Sep'23</v>
      </c>
      <c r="AD18" s="69" t="str">
        <f t="shared" si="9"/>
        <v>Oct'23</v>
      </c>
      <c r="AE18" s="69" t="str">
        <f t="shared" si="9"/>
        <v>Nov'23</v>
      </c>
      <c r="AF18" s="69" t="str">
        <f t="shared" si="9"/>
        <v>Dec'23</v>
      </c>
      <c r="AG18" s="69" t="str">
        <f t="shared" si="9"/>
        <v>Jan'24</v>
      </c>
      <c r="AH18" s="69" t="str">
        <f t="shared" si="9"/>
        <v>Feb'24</v>
      </c>
      <c r="AI18" s="69" t="str">
        <f t="shared" si="9"/>
        <v>Mar'24</v>
      </c>
      <c r="AJ18" s="69" t="str">
        <f t="shared" si="9"/>
        <v>Apr'24</v>
      </c>
      <c r="AK18" s="69" t="str">
        <f t="shared" si="9"/>
        <v>May'24</v>
      </c>
      <c r="AL18" s="69" t="str">
        <f t="shared" si="9"/>
        <v>Jun'24</v>
      </c>
      <c r="AM18" s="69" t="str">
        <f t="shared" si="9"/>
        <v>Jul'24</v>
      </c>
      <c r="AN18" s="69" t="str">
        <f t="shared" si="9"/>
        <v>Aug'24</v>
      </c>
      <c r="AO18" s="69" t="str">
        <f t="shared" si="9"/>
        <v>Sep'24</v>
      </c>
      <c r="AP18" s="69" t="str">
        <f t="shared" si="9"/>
        <v>Oct'24</v>
      </c>
      <c r="AQ18" s="69" t="str">
        <f t="shared" si="9"/>
        <v>Nov'24</v>
      </c>
      <c r="AR18" s="69" t="str">
        <f t="shared" si="9"/>
        <v>Dec'24</v>
      </c>
    </row>
    <row r="19">
      <c r="F19" s="116"/>
    </row>
    <row r="20">
      <c r="B20" s="10" t="s">
        <v>246</v>
      </c>
      <c r="F20" s="116"/>
    </row>
    <row r="21">
      <c r="B21" s="13" t="s">
        <v>247</v>
      </c>
      <c r="F21" s="116"/>
      <c r="I21" s="69" t="b">
        <f t="shared" ref="I21:AR21" si="10">$G8&gt;=I13</f>
        <v>1</v>
      </c>
      <c r="J21" s="69" t="b">
        <f t="shared" si="10"/>
        <v>1</v>
      </c>
      <c r="K21" s="69" t="b">
        <f t="shared" si="10"/>
        <v>1</v>
      </c>
      <c r="L21" s="69" t="b">
        <f t="shared" si="10"/>
        <v>1</v>
      </c>
      <c r="M21" s="69" t="b">
        <f t="shared" si="10"/>
        <v>1</v>
      </c>
      <c r="N21" s="69" t="b">
        <f t="shared" si="10"/>
        <v>1</v>
      </c>
      <c r="O21" s="69" t="b">
        <f t="shared" si="10"/>
        <v>1</v>
      </c>
      <c r="P21" s="69" t="b">
        <f t="shared" si="10"/>
        <v>1</v>
      </c>
      <c r="Q21" s="69" t="b">
        <f t="shared" si="10"/>
        <v>1</v>
      </c>
      <c r="R21" s="69" t="b">
        <f t="shared" si="10"/>
        <v>1</v>
      </c>
      <c r="S21" s="69" t="b">
        <f t="shared" si="10"/>
        <v>1</v>
      </c>
      <c r="T21" s="69" t="b">
        <f t="shared" si="10"/>
        <v>1</v>
      </c>
      <c r="U21" s="69" t="b">
        <f t="shared" si="10"/>
        <v>1</v>
      </c>
      <c r="V21" s="69" t="b">
        <f t="shared" si="10"/>
        <v>1</v>
      </c>
      <c r="W21" s="69" t="b">
        <f t="shared" si="10"/>
        <v>1</v>
      </c>
      <c r="X21" s="69" t="b">
        <f t="shared" si="10"/>
        <v>1</v>
      </c>
      <c r="Y21" s="69" t="b">
        <f t="shared" si="10"/>
        <v>1</v>
      </c>
      <c r="Z21" s="69" t="b">
        <f t="shared" si="10"/>
        <v>1</v>
      </c>
      <c r="AA21" s="69" t="b">
        <f t="shared" si="10"/>
        <v>1</v>
      </c>
      <c r="AB21" s="69" t="b">
        <f t="shared" si="10"/>
        <v>1</v>
      </c>
      <c r="AC21" s="69" t="b">
        <f t="shared" si="10"/>
        <v>1</v>
      </c>
      <c r="AD21" s="69" t="b">
        <f t="shared" si="10"/>
        <v>1</v>
      </c>
      <c r="AE21" s="69" t="b">
        <f t="shared" si="10"/>
        <v>1</v>
      </c>
      <c r="AF21" s="69" t="b">
        <f t="shared" si="10"/>
        <v>1</v>
      </c>
      <c r="AG21" s="69" t="b">
        <f t="shared" si="10"/>
        <v>1</v>
      </c>
      <c r="AH21" s="69" t="b">
        <f t="shared" si="10"/>
        <v>1</v>
      </c>
      <c r="AI21" s="69" t="b">
        <f t="shared" si="10"/>
        <v>1</v>
      </c>
      <c r="AJ21" s="69" t="b">
        <f t="shared" si="10"/>
        <v>1</v>
      </c>
      <c r="AK21" s="69" t="b">
        <f t="shared" si="10"/>
        <v>1</v>
      </c>
      <c r="AL21" s="69" t="b">
        <f t="shared" si="10"/>
        <v>1</v>
      </c>
      <c r="AM21" s="69" t="b">
        <f t="shared" si="10"/>
        <v>1</v>
      </c>
      <c r="AN21" s="69" t="b">
        <f t="shared" si="10"/>
        <v>1</v>
      </c>
      <c r="AO21" s="69" t="b">
        <f t="shared" si="10"/>
        <v>1</v>
      </c>
      <c r="AP21" s="69" t="b">
        <f t="shared" si="10"/>
        <v>1</v>
      </c>
      <c r="AQ21" s="69" t="b">
        <f t="shared" si="10"/>
        <v>1</v>
      </c>
      <c r="AR21" s="69" t="b">
        <f t="shared" si="10"/>
        <v>1</v>
      </c>
    </row>
    <row r="22">
      <c r="B22" s="13" t="s">
        <v>248</v>
      </c>
      <c r="F22" s="116"/>
      <c r="I22" s="69" t="b">
        <f t="shared" ref="I22:AR22" si="11">not(I21)</f>
        <v>0</v>
      </c>
      <c r="J22" s="69" t="b">
        <f t="shared" si="11"/>
        <v>0</v>
      </c>
      <c r="K22" s="69" t="b">
        <f t="shared" si="11"/>
        <v>0</v>
      </c>
      <c r="L22" s="69" t="b">
        <f t="shared" si="11"/>
        <v>0</v>
      </c>
      <c r="M22" s="69" t="b">
        <f t="shared" si="11"/>
        <v>0</v>
      </c>
      <c r="N22" s="69" t="b">
        <f t="shared" si="11"/>
        <v>0</v>
      </c>
      <c r="O22" s="69" t="b">
        <f t="shared" si="11"/>
        <v>0</v>
      </c>
      <c r="P22" s="69" t="b">
        <f t="shared" si="11"/>
        <v>0</v>
      </c>
      <c r="Q22" s="69" t="b">
        <f t="shared" si="11"/>
        <v>0</v>
      </c>
      <c r="R22" s="69" t="b">
        <f t="shared" si="11"/>
        <v>0</v>
      </c>
      <c r="S22" s="69" t="b">
        <f t="shared" si="11"/>
        <v>0</v>
      </c>
      <c r="T22" s="69" t="b">
        <f t="shared" si="11"/>
        <v>0</v>
      </c>
      <c r="U22" s="69" t="b">
        <f t="shared" si="11"/>
        <v>0</v>
      </c>
      <c r="V22" s="69" t="b">
        <f t="shared" si="11"/>
        <v>0</v>
      </c>
      <c r="W22" s="69" t="b">
        <f t="shared" si="11"/>
        <v>0</v>
      </c>
      <c r="X22" s="69" t="b">
        <f t="shared" si="11"/>
        <v>0</v>
      </c>
      <c r="Y22" s="69" t="b">
        <f t="shared" si="11"/>
        <v>0</v>
      </c>
      <c r="Z22" s="69" t="b">
        <f t="shared" si="11"/>
        <v>0</v>
      </c>
      <c r="AA22" s="69" t="b">
        <f t="shared" si="11"/>
        <v>0</v>
      </c>
      <c r="AB22" s="69" t="b">
        <f t="shared" si="11"/>
        <v>0</v>
      </c>
      <c r="AC22" s="69" t="b">
        <f t="shared" si="11"/>
        <v>0</v>
      </c>
      <c r="AD22" s="69" t="b">
        <f t="shared" si="11"/>
        <v>0</v>
      </c>
      <c r="AE22" s="69" t="b">
        <f t="shared" si="11"/>
        <v>0</v>
      </c>
      <c r="AF22" s="69" t="b">
        <f t="shared" si="11"/>
        <v>0</v>
      </c>
      <c r="AG22" s="69" t="b">
        <f t="shared" si="11"/>
        <v>0</v>
      </c>
      <c r="AH22" s="69" t="b">
        <f t="shared" si="11"/>
        <v>0</v>
      </c>
      <c r="AI22" s="69" t="b">
        <f t="shared" si="11"/>
        <v>0</v>
      </c>
      <c r="AJ22" s="69" t="b">
        <f t="shared" si="11"/>
        <v>0</v>
      </c>
      <c r="AK22" s="69" t="b">
        <f t="shared" si="11"/>
        <v>0</v>
      </c>
      <c r="AL22" s="69" t="b">
        <f t="shared" si="11"/>
        <v>0</v>
      </c>
      <c r="AM22" s="69" t="b">
        <f t="shared" si="11"/>
        <v>0</v>
      </c>
      <c r="AN22" s="69" t="b">
        <f t="shared" si="11"/>
        <v>0</v>
      </c>
      <c r="AO22" s="69" t="b">
        <f t="shared" si="11"/>
        <v>0</v>
      </c>
      <c r="AP22" s="69" t="b">
        <f t="shared" si="11"/>
        <v>0</v>
      </c>
      <c r="AQ22" s="69" t="b">
        <f t="shared" si="11"/>
        <v>0</v>
      </c>
      <c r="AR22" s="69" t="b">
        <f t="shared" si="11"/>
        <v>0</v>
      </c>
    </row>
    <row r="23">
      <c r="F23" s="116"/>
    </row>
    <row r="24">
      <c r="F24" s="116"/>
    </row>
    <row r="25">
      <c r="F25" s="116"/>
    </row>
    <row r="26">
      <c r="F26" s="116"/>
    </row>
    <row r="27">
      <c r="F27" s="116"/>
    </row>
    <row r="28">
      <c r="F28" s="116"/>
    </row>
    <row r="29">
      <c r="F29" s="116"/>
    </row>
    <row r="30">
      <c r="F30" s="116"/>
    </row>
    <row r="31">
      <c r="F31" s="116"/>
    </row>
    <row r="32">
      <c r="F32" s="116"/>
    </row>
    <row r="33">
      <c r="F33" s="116"/>
    </row>
    <row r="34">
      <c r="F34" s="116"/>
    </row>
    <row r="35">
      <c r="F35" s="116"/>
    </row>
    <row r="36">
      <c r="F36" s="116"/>
    </row>
    <row r="37">
      <c r="F37" s="116"/>
    </row>
    <row r="38">
      <c r="F38" s="116"/>
    </row>
    <row r="39">
      <c r="F39" s="116"/>
    </row>
    <row r="40">
      <c r="F40" s="116"/>
    </row>
    <row r="41">
      <c r="F41" s="116"/>
    </row>
    <row r="42">
      <c r="F42" s="116"/>
    </row>
    <row r="43">
      <c r="F43" s="116"/>
    </row>
    <row r="44">
      <c r="F44" s="116"/>
    </row>
    <row r="45">
      <c r="F45" s="116"/>
    </row>
    <row r="46">
      <c r="F46" s="116"/>
    </row>
    <row r="47">
      <c r="F47" s="116"/>
    </row>
    <row r="48">
      <c r="F48" s="116"/>
    </row>
    <row r="49">
      <c r="F49" s="116"/>
    </row>
    <row r="50">
      <c r="F50" s="116"/>
    </row>
    <row r="51">
      <c r="F51" s="116"/>
    </row>
    <row r="52">
      <c r="F52" s="116"/>
    </row>
    <row r="53">
      <c r="F53" s="116"/>
    </row>
    <row r="54">
      <c r="F54" s="116"/>
    </row>
    <row r="55">
      <c r="F55" s="116"/>
    </row>
    <row r="56">
      <c r="F56" s="116"/>
    </row>
    <row r="57">
      <c r="F57" s="116"/>
    </row>
    <row r="58">
      <c r="F58" s="116"/>
    </row>
    <row r="59">
      <c r="F59" s="116"/>
    </row>
    <row r="60">
      <c r="F60" s="116"/>
    </row>
    <row r="61">
      <c r="F61" s="116"/>
    </row>
    <row r="62">
      <c r="F62" s="116"/>
    </row>
    <row r="63">
      <c r="F63" s="116"/>
    </row>
    <row r="64">
      <c r="F64" s="116"/>
    </row>
    <row r="65">
      <c r="F65" s="116"/>
    </row>
    <row r="66">
      <c r="F66" s="116"/>
    </row>
    <row r="67">
      <c r="F67" s="116"/>
    </row>
    <row r="68">
      <c r="F68" s="116"/>
    </row>
    <row r="69">
      <c r="F69" s="116"/>
    </row>
    <row r="70">
      <c r="F70" s="116"/>
    </row>
    <row r="71">
      <c r="F71" s="116"/>
    </row>
    <row r="72">
      <c r="F72" s="116"/>
    </row>
    <row r="73">
      <c r="F73" s="116"/>
    </row>
    <row r="74">
      <c r="F74" s="116"/>
    </row>
    <row r="75">
      <c r="F75" s="116"/>
    </row>
    <row r="76">
      <c r="F76" s="116"/>
    </row>
    <row r="77">
      <c r="F77" s="116"/>
    </row>
    <row r="78">
      <c r="F78" s="116"/>
    </row>
    <row r="79">
      <c r="F79" s="116"/>
    </row>
    <row r="80">
      <c r="F80" s="116"/>
    </row>
    <row r="81">
      <c r="F81" s="116"/>
    </row>
    <row r="82">
      <c r="F82" s="116"/>
    </row>
    <row r="83">
      <c r="F83" s="116"/>
    </row>
    <row r="84">
      <c r="F84" s="116"/>
    </row>
    <row r="85">
      <c r="F85" s="116"/>
    </row>
    <row r="86">
      <c r="F86" s="116"/>
    </row>
    <row r="87">
      <c r="F87" s="116"/>
    </row>
    <row r="88">
      <c r="F88" s="116"/>
    </row>
    <row r="89">
      <c r="F89" s="116"/>
    </row>
    <row r="90">
      <c r="F90" s="116"/>
    </row>
    <row r="91">
      <c r="F91" s="116"/>
    </row>
    <row r="92">
      <c r="F92" s="116"/>
    </row>
    <row r="93">
      <c r="F93" s="116"/>
    </row>
    <row r="94">
      <c r="F94" s="116"/>
    </row>
    <row r="95">
      <c r="F95" s="116"/>
    </row>
    <row r="96">
      <c r="F96" s="116"/>
    </row>
    <row r="97">
      <c r="F97" s="116"/>
    </row>
    <row r="98">
      <c r="F98" s="116"/>
    </row>
    <row r="99">
      <c r="F99" s="116"/>
    </row>
    <row r="100">
      <c r="F100" s="116"/>
    </row>
    <row r="101">
      <c r="F101" s="116"/>
    </row>
    <row r="102">
      <c r="F102" s="116"/>
    </row>
    <row r="103">
      <c r="F103" s="116"/>
    </row>
    <row r="104">
      <c r="F104" s="116"/>
    </row>
    <row r="105">
      <c r="F105" s="116"/>
    </row>
    <row r="106">
      <c r="F106" s="116"/>
    </row>
    <row r="107">
      <c r="F107" s="116"/>
    </row>
    <row r="108">
      <c r="F108" s="116"/>
    </row>
    <row r="109">
      <c r="F109" s="116"/>
    </row>
    <row r="110">
      <c r="F110" s="116"/>
    </row>
    <row r="111">
      <c r="F111" s="116"/>
    </row>
    <row r="112">
      <c r="F112" s="116"/>
    </row>
    <row r="113">
      <c r="F113" s="116"/>
    </row>
    <row r="114">
      <c r="F114" s="116"/>
    </row>
    <row r="115">
      <c r="F115" s="116"/>
    </row>
    <row r="116">
      <c r="F116" s="116"/>
    </row>
    <row r="117">
      <c r="F117" s="116"/>
    </row>
    <row r="118">
      <c r="F118" s="116"/>
    </row>
    <row r="119">
      <c r="F119" s="116"/>
    </row>
    <row r="120">
      <c r="F120" s="116"/>
    </row>
    <row r="121">
      <c r="F121" s="116"/>
    </row>
    <row r="122">
      <c r="F122" s="116"/>
    </row>
    <row r="123">
      <c r="F123" s="116"/>
    </row>
    <row r="124">
      <c r="F124" s="116"/>
    </row>
    <row r="125">
      <c r="F125" s="116"/>
    </row>
    <row r="126">
      <c r="F126" s="116"/>
    </row>
    <row r="127">
      <c r="F127" s="116"/>
    </row>
    <row r="128">
      <c r="F128" s="116"/>
    </row>
    <row r="129">
      <c r="F129" s="116"/>
    </row>
    <row r="130">
      <c r="F130" s="116"/>
    </row>
    <row r="131">
      <c r="F131" s="116"/>
    </row>
    <row r="132">
      <c r="F132" s="116"/>
    </row>
    <row r="133">
      <c r="F133" s="116"/>
    </row>
    <row r="134">
      <c r="F134" s="116"/>
    </row>
    <row r="135">
      <c r="F135" s="116"/>
    </row>
    <row r="136">
      <c r="F136" s="116"/>
    </row>
    <row r="137">
      <c r="F137" s="116"/>
    </row>
    <row r="138">
      <c r="F138" s="116"/>
    </row>
    <row r="139">
      <c r="F139" s="116"/>
    </row>
    <row r="140">
      <c r="F140" s="116"/>
    </row>
    <row r="141">
      <c r="F141" s="116"/>
    </row>
    <row r="142">
      <c r="F142" s="116"/>
    </row>
    <row r="143">
      <c r="F143" s="116"/>
    </row>
    <row r="144">
      <c r="F144" s="116"/>
    </row>
    <row r="145">
      <c r="F145" s="116"/>
    </row>
    <row r="146">
      <c r="F146" s="116"/>
    </row>
    <row r="147">
      <c r="F147" s="116"/>
    </row>
    <row r="148">
      <c r="F148" s="116"/>
    </row>
    <row r="149">
      <c r="F149" s="116"/>
    </row>
    <row r="150">
      <c r="F150" s="116"/>
    </row>
    <row r="151">
      <c r="F151" s="116"/>
    </row>
    <row r="152">
      <c r="F152" s="116"/>
    </row>
    <row r="153">
      <c r="F153" s="116"/>
    </row>
    <row r="154">
      <c r="F154" s="116"/>
    </row>
    <row r="155">
      <c r="F155" s="116"/>
    </row>
    <row r="156">
      <c r="F156" s="116"/>
    </row>
    <row r="157">
      <c r="F157" s="116"/>
    </row>
    <row r="158">
      <c r="F158" s="116"/>
    </row>
    <row r="159">
      <c r="F159" s="116"/>
    </row>
    <row r="160">
      <c r="F160" s="116"/>
    </row>
    <row r="161">
      <c r="F161" s="116"/>
    </row>
    <row r="162">
      <c r="F162" s="116"/>
    </row>
    <row r="163">
      <c r="F163" s="116"/>
    </row>
    <row r="164">
      <c r="F164" s="116"/>
    </row>
    <row r="165">
      <c r="F165" s="116"/>
    </row>
    <row r="166">
      <c r="F166" s="116"/>
    </row>
    <row r="167">
      <c r="F167" s="116"/>
    </row>
    <row r="168">
      <c r="F168" s="116"/>
    </row>
    <row r="169">
      <c r="F169" s="116"/>
    </row>
    <row r="170">
      <c r="F170" s="116"/>
    </row>
    <row r="171">
      <c r="F171" s="116"/>
    </row>
    <row r="172">
      <c r="F172" s="116"/>
    </row>
    <row r="173">
      <c r="F173" s="116"/>
    </row>
    <row r="174">
      <c r="F174" s="116"/>
    </row>
    <row r="175">
      <c r="F175" s="116"/>
    </row>
    <row r="176">
      <c r="F176" s="116"/>
    </row>
    <row r="177">
      <c r="F177" s="116"/>
    </row>
    <row r="178">
      <c r="F178" s="116"/>
    </row>
    <row r="179">
      <c r="F179" s="116"/>
    </row>
    <row r="180">
      <c r="F180" s="116"/>
    </row>
    <row r="181">
      <c r="F181" s="116"/>
    </row>
    <row r="182">
      <c r="F182" s="116"/>
    </row>
    <row r="183">
      <c r="F183" s="116"/>
    </row>
    <row r="184">
      <c r="F184" s="116"/>
    </row>
    <row r="185">
      <c r="F185" s="116"/>
    </row>
    <row r="186">
      <c r="F186" s="116"/>
    </row>
    <row r="187">
      <c r="F187" s="116"/>
    </row>
    <row r="188">
      <c r="F188" s="116"/>
    </row>
    <row r="189">
      <c r="F189" s="116"/>
    </row>
    <row r="190">
      <c r="F190" s="116"/>
    </row>
    <row r="191">
      <c r="F191" s="116"/>
    </row>
    <row r="192">
      <c r="F192" s="116"/>
    </row>
    <row r="193">
      <c r="F193" s="116"/>
    </row>
    <row r="194">
      <c r="F194" s="116"/>
    </row>
    <row r="195">
      <c r="F195" s="116"/>
    </row>
    <row r="196">
      <c r="F196" s="116"/>
    </row>
    <row r="197">
      <c r="F197" s="116"/>
    </row>
    <row r="198">
      <c r="F198" s="116"/>
    </row>
    <row r="199">
      <c r="F199" s="116"/>
    </row>
    <row r="200">
      <c r="F200" s="116"/>
    </row>
    <row r="201">
      <c r="F201" s="116"/>
    </row>
    <row r="202">
      <c r="F202" s="116"/>
    </row>
    <row r="203">
      <c r="F203" s="116"/>
    </row>
    <row r="204">
      <c r="F204" s="116"/>
    </row>
    <row r="205">
      <c r="F205" s="116"/>
    </row>
    <row r="206">
      <c r="F206" s="116"/>
    </row>
    <row r="207">
      <c r="F207" s="116"/>
    </row>
    <row r="208">
      <c r="F208" s="116"/>
    </row>
    <row r="209">
      <c r="F209" s="116"/>
    </row>
    <row r="210">
      <c r="F210" s="116"/>
    </row>
    <row r="211">
      <c r="F211" s="116"/>
    </row>
    <row r="212">
      <c r="F212" s="116"/>
    </row>
    <row r="213">
      <c r="F213" s="116"/>
    </row>
    <row r="214">
      <c r="F214" s="116"/>
    </row>
    <row r="215">
      <c r="F215" s="116"/>
    </row>
    <row r="216">
      <c r="F216" s="116"/>
    </row>
    <row r="217">
      <c r="F217" s="116"/>
    </row>
    <row r="218">
      <c r="F218" s="116"/>
    </row>
    <row r="219">
      <c r="F219" s="116"/>
    </row>
    <row r="220">
      <c r="F220" s="116"/>
    </row>
    <row r="221">
      <c r="F221" s="116"/>
    </row>
    <row r="222">
      <c r="F222" s="116"/>
    </row>
    <row r="223">
      <c r="F223" s="116"/>
    </row>
    <row r="224">
      <c r="F224" s="116"/>
    </row>
    <row r="225">
      <c r="F225" s="116"/>
    </row>
    <row r="226">
      <c r="F226" s="116"/>
    </row>
    <row r="227">
      <c r="F227" s="116"/>
    </row>
    <row r="228">
      <c r="F228" s="116"/>
    </row>
    <row r="229">
      <c r="F229" s="116"/>
    </row>
    <row r="230">
      <c r="F230" s="116"/>
    </row>
    <row r="231">
      <c r="F231" s="116"/>
    </row>
    <row r="232">
      <c r="F232" s="116"/>
    </row>
    <row r="233">
      <c r="F233" s="116"/>
    </row>
    <row r="234">
      <c r="F234" s="116"/>
    </row>
    <row r="235">
      <c r="F235" s="116"/>
    </row>
    <row r="236">
      <c r="F236" s="116"/>
    </row>
    <row r="237">
      <c r="F237" s="116"/>
    </row>
    <row r="238">
      <c r="F238" s="116"/>
    </row>
    <row r="239">
      <c r="F239" s="116"/>
    </row>
    <row r="240">
      <c r="F240" s="116"/>
    </row>
    <row r="241">
      <c r="F241" s="116"/>
    </row>
    <row r="242">
      <c r="F242" s="116"/>
    </row>
    <row r="243">
      <c r="F243" s="116"/>
    </row>
    <row r="244">
      <c r="F244" s="116"/>
    </row>
    <row r="245">
      <c r="F245" s="116"/>
    </row>
    <row r="246">
      <c r="F246" s="116"/>
    </row>
    <row r="247">
      <c r="F247" s="116"/>
    </row>
    <row r="248">
      <c r="F248" s="116"/>
    </row>
    <row r="249">
      <c r="F249" s="116"/>
    </row>
    <row r="250">
      <c r="F250" s="116"/>
    </row>
    <row r="251">
      <c r="F251" s="116"/>
    </row>
    <row r="252">
      <c r="F252" s="116"/>
    </row>
    <row r="253">
      <c r="F253" s="116"/>
    </row>
    <row r="254">
      <c r="F254" s="116"/>
    </row>
    <row r="255">
      <c r="F255" s="116"/>
    </row>
    <row r="256">
      <c r="F256" s="116"/>
    </row>
    <row r="257">
      <c r="F257" s="116"/>
    </row>
    <row r="258">
      <c r="F258" s="116"/>
    </row>
    <row r="259">
      <c r="F259" s="116"/>
    </row>
    <row r="260">
      <c r="F260" s="116"/>
    </row>
    <row r="261">
      <c r="F261" s="116"/>
    </row>
    <row r="262">
      <c r="F262" s="116"/>
    </row>
    <row r="263">
      <c r="F263" s="116"/>
    </row>
    <row r="264">
      <c r="F264" s="116"/>
    </row>
    <row r="265">
      <c r="F265" s="116"/>
    </row>
    <row r="266">
      <c r="F266" s="116"/>
    </row>
    <row r="267">
      <c r="F267" s="116"/>
    </row>
    <row r="268">
      <c r="F268" s="116"/>
    </row>
    <row r="269">
      <c r="F269" s="116"/>
    </row>
    <row r="270">
      <c r="F270" s="116"/>
    </row>
    <row r="271">
      <c r="F271" s="116"/>
    </row>
    <row r="272">
      <c r="F272" s="116"/>
    </row>
    <row r="273">
      <c r="F273" s="116"/>
    </row>
    <row r="274">
      <c r="F274" s="116"/>
    </row>
    <row r="275">
      <c r="F275" s="116"/>
    </row>
    <row r="276">
      <c r="F276" s="116"/>
    </row>
    <row r="277">
      <c r="F277" s="116"/>
    </row>
    <row r="278">
      <c r="F278" s="116"/>
    </row>
    <row r="279">
      <c r="F279" s="116"/>
    </row>
    <row r="280">
      <c r="F280" s="116"/>
    </row>
    <row r="281">
      <c r="F281" s="116"/>
    </row>
    <row r="282">
      <c r="F282" s="116"/>
    </row>
    <row r="283">
      <c r="F283" s="116"/>
    </row>
    <row r="284">
      <c r="F284" s="116"/>
    </row>
    <row r="285">
      <c r="F285" s="116"/>
    </row>
    <row r="286">
      <c r="F286" s="116"/>
    </row>
    <row r="287">
      <c r="F287" s="116"/>
    </row>
    <row r="288">
      <c r="F288" s="116"/>
    </row>
    <row r="289">
      <c r="F289" s="116"/>
    </row>
    <row r="290">
      <c r="F290" s="116"/>
    </row>
    <row r="291">
      <c r="F291" s="116"/>
    </row>
    <row r="292">
      <c r="F292" s="116"/>
    </row>
    <row r="293">
      <c r="F293" s="116"/>
    </row>
    <row r="294">
      <c r="F294" s="116"/>
    </row>
    <row r="295">
      <c r="F295" s="116"/>
    </row>
    <row r="296">
      <c r="F296" s="116"/>
    </row>
    <row r="297">
      <c r="F297" s="116"/>
    </row>
    <row r="298">
      <c r="F298" s="116"/>
    </row>
    <row r="299">
      <c r="F299" s="116"/>
    </row>
    <row r="300">
      <c r="F300" s="116"/>
    </row>
    <row r="301">
      <c r="F301" s="116"/>
    </row>
    <row r="302">
      <c r="F302" s="116"/>
    </row>
    <row r="303">
      <c r="F303" s="116"/>
    </row>
    <row r="304">
      <c r="F304" s="116"/>
    </row>
    <row r="305">
      <c r="F305" s="116"/>
    </row>
    <row r="306">
      <c r="F306" s="116"/>
    </row>
    <row r="307">
      <c r="F307" s="116"/>
    </row>
    <row r="308">
      <c r="F308" s="116"/>
    </row>
    <row r="309">
      <c r="F309" s="116"/>
    </row>
    <row r="310">
      <c r="F310" s="116"/>
    </row>
    <row r="311">
      <c r="F311" s="116"/>
    </row>
    <row r="312">
      <c r="F312" s="116"/>
    </row>
    <row r="313">
      <c r="F313" s="116"/>
    </row>
    <row r="314">
      <c r="F314" s="116"/>
    </row>
    <row r="315">
      <c r="F315" s="116"/>
    </row>
    <row r="316">
      <c r="F316" s="116"/>
    </row>
    <row r="317">
      <c r="F317" s="116"/>
    </row>
    <row r="318">
      <c r="F318" s="116"/>
    </row>
    <row r="319">
      <c r="F319" s="116"/>
    </row>
    <row r="320">
      <c r="F320" s="116"/>
    </row>
    <row r="321">
      <c r="F321" s="116"/>
    </row>
    <row r="322">
      <c r="F322" s="116"/>
    </row>
    <row r="323">
      <c r="F323" s="116"/>
    </row>
    <row r="324">
      <c r="F324" s="116"/>
    </row>
    <row r="325">
      <c r="F325" s="116"/>
    </row>
    <row r="326">
      <c r="F326" s="116"/>
    </row>
    <row r="327">
      <c r="F327" s="116"/>
    </row>
    <row r="328">
      <c r="F328" s="116"/>
    </row>
    <row r="329">
      <c r="F329" s="116"/>
    </row>
    <row r="330">
      <c r="F330" s="116"/>
    </row>
    <row r="331">
      <c r="F331" s="116"/>
    </row>
    <row r="332">
      <c r="F332" s="116"/>
    </row>
    <row r="333">
      <c r="F333" s="116"/>
    </row>
    <row r="334">
      <c r="F334" s="116"/>
    </row>
    <row r="335">
      <c r="F335" s="116"/>
    </row>
    <row r="336">
      <c r="F336" s="116"/>
    </row>
    <row r="337">
      <c r="F337" s="116"/>
    </row>
    <row r="338">
      <c r="F338" s="116"/>
    </row>
    <row r="339">
      <c r="F339" s="116"/>
    </row>
    <row r="340">
      <c r="F340" s="116"/>
    </row>
    <row r="341">
      <c r="F341" s="116"/>
    </row>
    <row r="342">
      <c r="F342" s="116"/>
    </row>
    <row r="343">
      <c r="F343" s="116"/>
    </row>
    <row r="344">
      <c r="F344" s="116"/>
    </row>
    <row r="345">
      <c r="F345" s="116"/>
    </row>
    <row r="346">
      <c r="F346" s="116"/>
    </row>
    <row r="347">
      <c r="F347" s="116"/>
    </row>
    <row r="348">
      <c r="F348" s="116"/>
    </row>
    <row r="349">
      <c r="F349" s="116"/>
    </row>
    <row r="350">
      <c r="F350" s="116"/>
    </row>
    <row r="351">
      <c r="F351" s="116"/>
    </row>
    <row r="352">
      <c r="F352" s="116"/>
    </row>
    <row r="353">
      <c r="F353" s="116"/>
    </row>
    <row r="354">
      <c r="F354" s="116"/>
    </row>
    <row r="355">
      <c r="F355" s="116"/>
    </row>
    <row r="356">
      <c r="F356" s="116"/>
    </row>
    <row r="357">
      <c r="F357" s="116"/>
    </row>
    <row r="358">
      <c r="F358" s="116"/>
    </row>
    <row r="359">
      <c r="F359" s="116"/>
    </row>
    <row r="360">
      <c r="F360" s="116"/>
    </row>
    <row r="361">
      <c r="F361" s="116"/>
    </row>
    <row r="362">
      <c r="F362" s="116"/>
    </row>
    <row r="363">
      <c r="F363" s="116"/>
    </row>
    <row r="364">
      <c r="F364" s="116"/>
    </row>
    <row r="365">
      <c r="F365" s="116"/>
    </row>
    <row r="366">
      <c r="F366" s="116"/>
    </row>
    <row r="367">
      <c r="F367" s="116"/>
    </row>
    <row r="368">
      <c r="F368" s="116"/>
    </row>
    <row r="369">
      <c r="F369" s="116"/>
    </row>
    <row r="370">
      <c r="F370" s="116"/>
    </row>
    <row r="371">
      <c r="F371" s="116"/>
    </row>
    <row r="372">
      <c r="F372" s="116"/>
    </row>
    <row r="373">
      <c r="F373" s="116"/>
    </row>
    <row r="374">
      <c r="F374" s="116"/>
    </row>
    <row r="375">
      <c r="F375" s="116"/>
    </row>
    <row r="376">
      <c r="F376" s="116"/>
    </row>
    <row r="377">
      <c r="F377" s="116"/>
    </row>
    <row r="378">
      <c r="F378" s="116"/>
    </row>
    <row r="379">
      <c r="F379" s="116"/>
    </row>
    <row r="380">
      <c r="F380" s="116"/>
    </row>
    <row r="381">
      <c r="F381" s="116"/>
    </row>
    <row r="382">
      <c r="F382" s="116"/>
    </row>
    <row r="383">
      <c r="F383" s="116"/>
    </row>
    <row r="384">
      <c r="F384" s="116"/>
    </row>
    <row r="385">
      <c r="F385" s="116"/>
    </row>
    <row r="386">
      <c r="F386" s="116"/>
    </row>
    <row r="387">
      <c r="F387" s="116"/>
    </row>
    <row r="388">
      <c r="F388" s="116"/>
    </row>
    <row r="389">
      <c r="F389" s="116"/>
    </row>
    <row r="390">
      <c r="F390" s="116"/>
    </row>
    <row r="391">
      <c r="F391" s="116"/>
    </row>
    <row r="392">
      <c r="F392" s="116"/>
    </row>
    <row r="393">
      <c r="F393" s="116"/>
    </row>
    <row r="394">
      <c r="F394" s="116"/>
    </row>
    <row r="395">
      <c r="F395" s="116"/>
    </row>
    <row r="396">
      <c r="F396" s="116"/>
    </row>
    <row r="397">
      <c r="F397" s="116"/>
    </row>
    <row r="398">
      <c r="F398" s="116"/>
    </row>
    <row r="399">
      <c r="F399" s="116"/>
    </row>
    <row r="400">
      <c r="F400" s="116"/>
    </row>
    <row r="401">
      <c r="F401" s="116"/>
    </row>
    <row r="402">
      <c r="F402" s="116"/>
    </row>
    <row r="403">
      <c r="F403" s="116"/>
    </row>
    <row r="404">
      <c r="F404" s="116"/>
    </row>
    <row r="405">
      <c r="F405" s="116"/>
    </row>
    <row r="406">
      <c r="F406" s="116"/>
    </row>
    <row r="407">
      <c r="F407" s="116"/>
    </row>
    <row r="408">
      <c r="F408" s="116"/>
    </row>
    <row r="409">
      <c r="F409" s="116"/>
    </row>
    <row r="410">
      <c r="F410" s="116"/>
    </row>
    <row r="411">
      <c r="F411" s="116"/>
    </row>
    <row r="412">
      <c r="F412" s="116"/>
    </row>
    <row r="413">
      <c r="F413" s="116"/>
    </row>
    <row r="414">
      <c r="F414" s="116"/>
    </row>
    <row r="415">
      <c r="F415" s="116"/>
    </row>
    <row r="416">
      <c r="F416" s="116"/>
    </row>
    <row r="417">
      <c r="F417" s="116"/>
    </row>
    <row r="418">
      <c r="F418" s="116"/>
    </row>
    <row r="419">
      <c r="F419" s="116"/>
    </row>
    <row r="420">
      <c r="F420" s="116"/>
    </row>
    <row r="421">
      <c r="F421" s="116"/>
    </row>
    <row r="422">
      <c r="F422" s="116"/>
    </row>
    <row r="423">
      <c r="F423" s="116"/>
    </row>
    <row r="424">
      <c r="F424" s="116"/>
    </row>
    <row r="425">
      <c r="F425" s="116"/>
    </row>
    <row r="426">
      <c r="F426" s="116"/>
    </row>
    <row r="427">
      <c r="F427" s="116"/>
    </row>
    <row r="428">
      <c r="F428" s="116"/>
    </row>
    <row r="429">
      <c r="F429" s="116"/>
    </row>
    <row r="430">
      <c r="F430" s="116"/>
    </row>
    <row r="431">
      <c r="F431" s="116"/>
    </row>
    <row r="432">
      <c r="F432" s="116"/>
    </row>
    <row r="433">
      <c r="F433" s="116"/>
    </row>
    <row r="434">
      <c r="F434" s="116"/>
    </row>
    <row r="435">
      <c r="F435" s="116"/>
    </row>
    <row r="436">
      <c r="F436" s="116"/>
    </row>
    <row r="437">
      <c r="F437" s="116"/>
    </row>
    <row r="438">
      <c r="F438" s="116"/>
    </row>
    <row r="439">
      <c r="F439" s="116"/>
    </row>
    <row r="440">
      <c r="F440" s="116"/>
    </row>
    <row r="441">
      <c r="F441" s="116"/>
    </row>
    <row r="442">
      <c r="F442" s="116"/>
    </row>
    <row r="443">
      <c r="F443" s="116"/>
    </row>
    <row r="444">
      <c r="F444" s="116"/>
    </row>
    <row r="445">
      <c r="F445" s="116"/>
    </row>
    <row r="446">
      <c r="F446" s="116"/>
    </row>
    <row r="447">
      <c r="F447" s="116"/>
    </row>
    <row r="448">
      <c r="F448" s="116"/>
    </row>
    <row r="449">
      <c r="F449" s="116"/>
    </row>
    <row r="450">
      <c r="F450" s="116"/>
    </row>
    <row r="451">
      <c r="F451" s="116"/>
    </row>
    <row r="452">
      <c r="F452" s="116"/>
    </row>
    <row r="453">
      <c r="F453" s="116"/>
    </row>
    <row r="454">
      <c r="F454" s="116"/>
    </row>
    <row r="455">
      <c r="F455" s="116"/>
    </row>
    <row r="456">
      <c r="F456" s="116"/>
    </row>
    <row r="457">
      <c r="F457" s="116"/>
    </row>
    <row r="458">
      <c r="F458" s="116"/>
    </row>
    <row r="459">
      <c r="F459" s="116"/>
    </row>
    <row r="460">
      <c r="F460" s="116"/>
    </row>
    <row r="461">
      <c r="F461" s="116"/>
    </row>
    <row r="462">
      <c r="F462" s="116"/>
    </row>
    <row r="463">
      <c r="F463" s="116"/>
    </row>
    <row r="464">
      <c r="F464" s="116"/>
    </row>
    <row r="465">
      <c r="F465" s="116"/>
    </row>
    <row r="466">
      <c r="F466" s="116"/>
    </row>
    <row r="467">
      <c r="F467" s="116"/>
    </row>
    <row r="468">
      <c r="F468" s="116"/>
    </row>
    <row r="469">
      <c r="F469" s="116"/>
    </row>
    <row r="470">
      <c r="F470" s="116"/>
    </row>
    <row r="471">
      <c r="F471" s="116"/>
    </row>
    <row r="472">
      <c r="F472" s="116"/>
    </row>
    <row r="473">
      <c r="F473" s="116"/>
    </row>
    <row r="474">
      <c r="F474" s="116"/>
    </row>
    <row r="475">
      <c r="F475" s="116"/>
    </row>
    <row r="476">
      <c r="F476" s="116"/>
    </row>
    <row r="477">
      <c r="F477" s="116"/>
    </row>
    <row r="478">
      <c r="F478" s="116"/>
    </row>
    <row r="479">
      <c r="F479" s="116"/>
    </row>
    <row r="480">
      <c r="F480" s="116"/>
    </row>
    <row r="481">
      <c r="F481" s="116"/>
    </row>
    <row r="482">
      <c r="F482" s="116"/>
    </row>
    <row r="483">
      <c r="F483" s="116"/>
    </row>
    <row r="484">
      <c r="F484" s="116"/>
    </row>
    <row r="485">
      <c r="F485" s="116"/>
    </row>
    <row r="486">
      <c r="F486" s="116"/>
    </row>
    <row r="487">
      <c r="F487" s="116"/>
    </row>
    <row r="488">
      <c r="F488" s="116"/>
    </row>
    <row r="489">
      <c r="F489" s="116"/>
    </row>
    <row r="490">
      <c r="F490" s="116"/>
    </row>
    <row r="491">
      <c r="F491" s="116"/>
    </row>
    <row r="492">
      <c r="F492" s="116"/>
    </row>
    <row r="493">
      <c r="F493" s="116"/>
    </row>
    <row r="494">
      <c r="F494" s="116"/>
    </row>
    <row r="495">
      <c r="F495" s="116"/>
    </row>
    <row r="496">
      <c r="F496" s="116"/>
    </row>
    <row r="497">
      <c r="F497" s="116"/>
    </row>
    <row r="498">
      <c r="F498" s="116"/>
    </row>
    <row r="499">
      <c r="F499" s="116"/>
    </row>
    <row r="500">
      <c r="F500" s="116"/>
    </row>
    <row r="501">
      <c r="F501" s="116"/>
    </row>
    <row r="502">
      <c r="F502" s="116"/>
    </row>
    <row r="503">
      <c r="F503" s="116"/>
    </row>
    <row r="504">
      <c r="F504" s="116"/>
    </row>
    <row r="505">
      <c r="F505" s="116"/>
    </row>
    <row r="506">
      <c r="F506" s="116"/>
    </row>
    <row r="507">
      <c r="F507" s="116"/>
    </row>
    <row r="508">
      <c r="F508" s="116"/>
    </row>
    <row r="509">
      <c r="F509" s="116"/>
    </row>
    <row r="510">
      <c r="F510" s="116"/>
    </row>
    <row r="511">
      <c r="F511" s="116"/>
    </row>
    <row r="512">
      <c r="F512" s="116"/>
    </row>
    <row r="513">
      <c r="F513" s="116"/>
    </row>
    <row r="514">
      <c r="F514" s="116"/>
    </row>
    <row r="515">
      <c r="F515" s="116"/>
    </row>
    <row r="516">
      <c r="F516" s="116"/>
    </row>
    <row r="517">
      <c r="F517" s="116"/>
    </row>
    <row r="518">
      <c r="F518" s="116"/>
    </row>
    <row r="519">
      <c r="F519" s="116"/>
    </row>
    <row r="520">
      <c r="F520" s="116"/>
    </row>
    <row r="521">
      <c r="F521" s="116"/>
    </row>
    <row r="522">
      <c r="F522" s="116"/>
    </row>
    <row r="523">
      <c r="F523" s="116"/>
    </row>
    <row r="524">
      <c r="F524" s="116"/>
    </row>
    <row r="525">
      <c r="F525" s="116"/>
    </row>
    <row r="526">
      <c r="F526" s="116"/>
    </row>
    <row r="527">
      <c r="F527" s="116"/>
    </row>
    <row r="528">
      <c r="F528" s="116"/>
    </row>
    <row r="529">
      <c r="F529" s="116"/>
    </row>
    <row r="530">
      <c r="F530" s="116"/>
    </row>
    <row r="531">
      <c r="F531" s="116"/>
    </row>
    <row r="532">
      <c r="F532" s="116"/>
    </row>
    <row r="533">
      <c r="F533" s="116"/>
    </row>
    <row r="534">
      <c r="F534" s="116"/>
    </row>
    <row r="535">
      <c r="F535" s="116"/>
    </row>
    <row r="536">
      <c r="F536" s="116"/>
    </row>
    <row r="537">
      <c r="F537" s="116"/>
    </row>
    <row r="538">
      <c r="F538" s="116"/>
    </row>
    <row r="539">
      <c r="F539" s="116"/>
    </row>
    <row r="540">
      <c r="F540" s="116"/>
    </row>
    <row r="541">
      <c r="F541" s="116"/>
    </row>
    <row r="542">
      <c r="F542" s="116"/>
    </row>
    <row r="543">
      <c r="F543" s="116"/>
    </row>
    <row r="544">
      <c r="F544" s="116"/>
    </row>
    <row r="545">
      <c r="F545" s="116"/>
    </row>
    <row r="546">
      <c r="F546" s="116"/>
    </row>
    <row r="547">
      <c r="F547" s="116"/>
    </row>
    <row r="548">
      <c r="F548" s="116"/>
    </row>
    <row r="549">
      <c r="F549" s="116"/>
    </row>
    <row r="550">
      <c r="F550" s="116"/>
    </row>
    <row r="551">
      <c r="F551" s="116"/>
    </row>
    <row r="552">
      <c r="F552" s="116"/>
    </row>
    <row r="553">
      <c r="F553" s="116"/>
    </row>
    <row r="554">
      <c r="F554" s="116"/>
    </row>
    <row r="555">
      <c r="F555" s="116"/>
    </row>
    <row r="556">
      <c r="F556" s="116"/>
    </row>
    <row r="557">
      <c r="F557" s="116"/>
    </row>
    <row r="558">
      <c r="F558" s="116"/>
    </row>
    <row r="559">
      <c r="F559" s="116"/>
    </row>
    <row r="560">
      <c r="F560" s="116"/>
    </row>
    <row r="561">
      <c r="F561" s="116"/>
    </row>
    <row r="562">
      <c r="F562" s="116"/>
    </row>
    <row r="563">
      <c r="F563" s="116"/>
    </row>
    <row r="564">
      <c r="F564" s="116"/>
    </row>
    <row r="565">
      <c r="F565" s="116"/>
    </row>
    <row r="566">
      <c r="F566" s="116"/>
    </row>
    <row r="567">
      <c r="F567" s="116"/>
    </row>
    <row r="568">
      <c r="F568" s="116"/>
    </row>
    <row r="569">
      <c r="F569" s="116"/>
    </row>
    <row r="570">
      <c r="F570" s="116"/>
    </row>
    <row r="571">
      <c r="F571" s="116"/>
    </row>
    <row r="572">
      <c r="F572" s="116"/>
    </row>
    <row r="573">
      <c r="F573" s="116"/>
    </row>
    <row r="574">
      <c r="F574" s="116"/>
    </row>
    <row r="575">
      <c r="F575" s="116"/>
    </row>
    <row r="576">
      <c r="F576" s="116"/>
    </row>
    <row r="577">
      <c r="F577" s="116"/>
    </row>
    <row r="578">
      <c r="F578" s="116"/>
    </row>
    <row r="579">
      <c r="F579" s="116"/>
    </row>
    <row r="580">
      <c r="F580" s="116"/>
    </row>
    <row r="581">
      <c r="F581" s="116"/>
    </row>
    <row r="582">
      <c r="F582" s="116"/>
    </row>
    <row r="583">
      <c r="F583" s="116"/>
    </row>
    <row r="584">
      <c r="F584" s="116"/>
    </row>
    <row r="585">
      <c r="F585" s="116"/>
    </row>
    <row r="586">
      <c r="F586" s="116"/>
    </row>
    <row r="587">
      <c r="F587" s="116"/>
    </row>
    <row r="588">
      <c r="F588" s="116"/>
    </row>
    <row r="589">
      <c r="F589" s="116"/>
    </row>
    <row r="590">
      <c r="F590" s="116"/>
    </row>
    <row r="591">
      <c r="F591" s="116"/>
    </row>
    <row r="592">
      <c r="F592" s="116"/>
    </row>
    <row r="593">
      <c r="F593" s="116"/>
    </row>
    <row r="594">
      <c r="F594" s="116"/>
    </row>
    <row r="595">
      <c r="F595" s="116"/>
    </row>
    <row r="596">
      <c r="F596" s="116"/>
    </row>
    <row r="597">
      <c r="F597" s="116"/>
    </row>
    <row r="598">
      <c r="F598" s="116"/>
    </row>
    <row r="599">
      <c r="F599" s="116"/>
    </row>
    <row r="600">
      <c r="F600" s="116"/>
    </row>
    <row r="601">
      <c r="F601" s="116"/>
    </row>
    <row r="602">
      <c r="F602" s="116"/>
    </row>
    <row r="603">
      <c r="F603" s="116"/>
    </row>
    <row r="604">
      <c r="F604" s="116"/>
    </row>
    <row r="605">
      <c r="F605" s="116"/>
    </row>
    <row r="606">
      <c r="F606" s="116"/>
    </row>
    <row r="607">
      <c r="F607" s="116"/>
    </row>
    <row r="608">
      <c r="F608" s="116"/>
    </row>
    <row r="609">
      <c r="F609" s="116"/>
    </row>
    <row r="610">
      <c r="F610" s="116"/>
    </row>
    <row r="611">
      <c r="F611" s="116"/>
    </row>
    <row r="612">
      <c r="F612" s="116"/>
    </row>
    <row r="613">
      <c r="F613" s="116"/>
    </row>
    <row r="614">
      <c r="F614" s="116"/>
    </row>
    <row r="615">
      <c r="F615" s="116"/>
    </row>
    <row r="616">
      <c r="F616" s="116"/>
    </row>
    <row r="617">
      <c r="F617" s="116"/>
    </row>
    <row r="618">
      <c r="F618" s="116"/>
    </row>
    <row r="619">
      <c r="F619" s="116"/>
    </row>
    <row r="620">
      <c r="F620" s="116"/>
    </row>
    <row r="621">
      <c r="F621" s="116"/>
    </row>
    <row r="622">
      <c r="F622" s="116"/>
    </row>
    <row r="623">
      <c r="F623" s="116"/>
    </row>
    <row r="624">
      <c r="F624" s="116"/>
    </row>
    <row r="625">
      <c r="F625" s="116"/>
    </row>
    <row r="626">
      <c r="F626" s="116"/>
    </row>
    <row r="627">
      <c r="F627" s="116"/>
    </row>
    <row r="628">
      <c r="F628" s="116"/>
    </row>
    <row r="629">
      <c r="F629" s="116"/>
    </row>
    <row r="630">
      <c r="F630" s="116"/>
    </row>
    <row r="631">
      <c r="F631" s="116"/>
    </row>
    <row r="632">
      <c r="F632" s="116"/>
    </row>
    <row r="633">
      <c r="F633" s="116"/>
    </row>
    <row r="634">
      <c r="F634" s="116"/>
    </row>
    <row r="635">
      <c r="F635" s="116"/>
    </row>
    <row r="636">
      <c r="F636" s="116"/>
    </row>
    <row r="637">
      <c r="F637" s="116"/>
    </row>
    <row r="638">
      <c r="F638" s="116"/>
    </row>
    <row r="639">
      <c r="F639" s="116"/>
    </row>
    <row r="640">
      <c r="F640" s="116"/>
    </row>
    <row r="641">
      <c r="F641" s="116"/>
    </row>
    <row r="642">
      <c r="F642" s="116"/>
    </row>
    <row r="643">
      <c r="F643" s="116"/>
    </row>
    <row r="644">
      <c r="F644" s="116"/>
    </row>
    <row r="645">
      <c r="F645" s="116"/>
    </row>
    <row r="646">
      <c r="F646" s="116"/>
    </row>
    <row r="647">
      <c r="F647" s="116"/>
    </row>
    <row r="648">
      <c r="F648" s="116"/>
    </row>
    <row r="649">
      <c r="F649" s="116"/>
    </row>
    <row r="650">
      <c r="F650" s="116"/>
    </row>
    <row r="651">
      <c r="F651" s="116"/>
    </row>
    <row r="652">
      <c r="F652" s="116"/>
    </row>
    <row r="653">
      <c r="F653" s="116"/>
    </row>
    <row r="654">
      <c r="F654" s="116"/>
    </row>
    <row r="655">
      <c r="F655" s="116"/>
    </row>
    <row r="656">
      <c r="F656" s="116"/>
    </row>
    <row r="657">
      <c r="F657" s="116"/>
    </row>
    <row r="658">
      <c r="F658" s="116"/>
    </row>
    <row r="659">
      <c r="F659" s="116"/>
    </row>
    <row r="660">
      <c r="F660" s="116"/>
    </row>
    <row r="661">
      <c r="F661" s="116"/>
    </row>
    <row r="662">
      <c r="F662" s="116"/>
    </row>
    <row r="663">
      <c r="F663" s="116"/>
    </row>
    <row r="664">
      <c r="F664" s="116"/>
    </row>
    <row r="665">
      <c r="F665" s="116"/>
    </row>
    <row r="666">
      <c r="F666" s="116"/>
    </row>
    <row r="667">
      <c r="F667" s="116"/>
    </row>
    <row r="668">
      <c r="F668" s="116"/>
    </row>
    <row r="669">
      <c r="F669" s="116"/>
    </row>
    <row r="670">
      <c r="F670" s="116"/>
    </row>
    <row r="671">
      <c r="F671" s="116"/>
    </row>
    <row r="672">
      <c r="F672" s="116"/>
    </row>
    <row r="673">
      <c r="F673" s="116"/>
    </row>
    <row r="674">
      <c r="F674" s="116"/>
    </row>
    <row r="675">
      <c r="F675" s="116"/>
    </row>
    <row r="676">
      <c r="F676" s="116"/>
    </row>
    <row r="677">
      <c r="F677" s="116"/>
    </row>
    <row r="678">
      <c r="F678" s="116"/>
    </row>
    <row r="679">
      <c r="F679" s="116"/>
    </row>
    <row r="680">
      <c r="F680" s="116"/>
    </row>
    <row r="681">
      <c r="F681" s="116"/>
    </row>
    <row r="682">
      <c r="F682" s="116"/>
    </row>
    <row r="683">
      <c r="F683" s="116"/>
    </row>
    <row r="684">
      <c r="F684" s="116"/>
    </row>
    <row r="685">
      <c r="F685" s="116"/>
    </row>
    <row r="686">
      <c r="F686" s="116"/>
    </row>
    <row r="687">
      <c r="F687" s="116"/>
    </row>
    <row r="688">
      <c r="F688" s="116"/>
    </row>
    <row r="689">
      <c r="F689" s="116"/>
    </row>
    <row r="690">
      <c r="F690" s="116"/>
    </row>
    <row r="691">
      <c r="F691" s="116"/>
    </row>
    <row r="692">
      <c r="F692" s="116"/>
    </row>
    <row r="693">
      <c r="F693" s="116"/>
    </row>
    <row r="694">
      <c r="F694" s="116"/>
    </row>
    <row r="695">
      <c r="F695" s="116"/>
    </row>
    <row r="696">
      <c r="F696" s="116"/>
    </row>
    <row r="697">
      <c r="F697" s="116"/>
    </row>
    <row r="698">
      <c r="F698" s="116"/>
    </row>
    <row r="699">
      <c r="F699" s="116"/>
    </row>
    <row r="700">
      <c r="F700" s="116"/>
    </row>
    <row r="701">
      <c r="F701" s="116"/>
    </row>
    <row r="702">
      <c r="F702" s="116"/>
    </row>
    <row r="703">
      <c r="F703" s="116"/>
    </row>
    <row r="704">
      <c r="F704" s="116"/>
    </row>
    <row r="705">
      <c r="F705" s="116"/>
    </row>
    <row r="706">
      <c r="F706" s="116"/>
    </row>
    <row r="707">
      <c r="F707" s="116"/>
    </row>
    <row r="708">
      <c r="F708" s="116"/>
    </row>
    <row r="709">
      <c r="F709" s="116"/>
    </row>
    <row r="710">
      <c r="F710" s="116"/>
    </row>
    <row r="711">
      <c r="F711" s="116"/>
    </row>
    <row r="712">
      <c r="F712" s="116"/>
    </row>
    <row r="713">
      <c r="F713" s="116"/>
    </row>
    <row r="714">
      <c r="F714" s="116"/>
    </row>
    <row r="715">
      <c r="F715" s="116"/>
    </row>
    <row r="716">
      <c r="F716" s="116"/>
    </row>
    <row r="717">
      <c r="F717" s="116"/>
    </row>
    <row r="718">
      <c r="F718" s="116"/>
    </row>
    <row r="719">
      <c r="F719" s="116"/>
    </row>
    <row r="720">
      <c r="F720" s="116"/>
    </row>
    <row r="721">
      <c r="F721" s="116"/>
    </row>
    <row r="722">
      <c r="F722" s="116"/>
    </row>
    <row r="723">
      <c r="F723" s="116"/>
    </row>
    <row r="724">
      <c r="F724" s="116"/>
    </row>
    <row r="725">
      <c r="F725" s="116"/>
    </row>
    <row r="726">
      <c r="F726" s="116"/>
    </row>
    <row r="727">
      <c r="F727" s="116"/>
    </row>
    <row r="728">
      <c r="F728" s="116"/>
    </row>
    <row r="729">
      <c r="F729" s="116"/>
    </row>
    <row r="730">
      <c r="F730" s="116"/>
    </row>
    <row r="731">
      <c r="F731" s="116"/>
    </row>
    <row r="732">
      <c r="F732" s="116"/>
    </row>
    <row r="733">
      <c r="F733" s="116"/>
    </row>
    <row r="734">
      <c r="F734" s="116"/>
    </row>
    <row r="735">
      <c r="F735" s="116"/>
    </row>
    <row r="736">
      <c r="F736" s="116"/>
    </row>
    <row r="737">
      <c r="F737" s="116"/>
    </row>
    <row r="738">
      <c r="F738" s="116"/>
    </row>
    <row r="739">
      <c r="F739" s="116"/>
    </row>
    <row r="740">
      <c r="F740" s="116"/>
    </row>
    <row r="741">
      <c r="F741" s="116"/>
    </row>
    <row r="742">
      <c r="F742" s="116"/>
    </row>
    <row r="743">
      <c r="F743" s="116"/>
    </row>
    <row r="744">
      <c r="F744" s="116"/>
    </row>
    <row r="745">
      <c r="F745" s="116"/>
    </row>
    <row r="746">
      <c r="F746" s="116"/>
    </row>
    <row r="747">
      <c r="F747" s="116"/>
    </row>
    <row r="748">
      <c r="F748" s="116"/>
    </row>
    <row r="749">
      <c r="F749" s="116"/>
    </row>
    <row r="750">
      <c r="F750" s="116"/>
    </row>
    <row r="751">
      <c r="F751" s="116"/>
    </row>
    <row r="752">
      <c r="F752" s="116"/>
    </row>
    <row r="753">
      <c r="F753" s="116"/>
    </row>
    <row r="754">
      <c r="F754" s="116"/>
    </row>
    <row r="755">
      <c r="F755" s="116"/>
    </row>
    <row r="756">
      <c r="F756" s="116"/>
    </row>
    <row r="757">
      <c r="F757" s="116"/>
    </row>
    <row r="758">
      <c r="F758" s="116"/>
    </row>
    <row r="759">
      <c r="F759" s="116"/>
    </row>
    <row r="760">
      <c r="F760" s="116"/>
    </row>
    <row r="761">
      <c r="F761" s="116"/>
    </row>
    <row r="762">
      <c r="F762" s="116"/>
    </row>
    <row r="763">
      <c r="F763" s="116"/>
    </row>
    <row r="764">
      <c r="F764" s="116"/>
    </row>
    <row r="765">
      <c r="F765" s="116"/>
    </row>
    <row r="766">
      <c r="F766" s="116"/>
    </row>
    <row r="767">
      <c r="F767" s="116"/>
    </row>
    <row r="768">
      <c r="F768" s="116"/>
    </row>
    <row r="769">
      <c r="F769" s="116"/>
    </row>
    <row r="770">
      <c r="F770" s="116"/>
    </row>
    <row r="771">
      <c r="F771" s="116"/>
    </row>
    <row r="772">
      <c r="F772" s="116"/>
    </row>
    <row r="773">
      <c r="F773" s="116"/>
    </row>
    <row r="774">
      <c r="F774" s="116"/>
    </row>
    <row r="775">
      <c r="F775" s="116"/>
    </row>
    <row r="776">
      <c r="F776" s="116"/>
    </row>
    <row r="777">
      <c r="F777" s="116"/>
    </row>
    <row r="778">
      <c r="F778" s="116"/>
    </row>
    <row r="779">
      <c r="F779" s="116"/>
    </row>
    <row r="780">
      <c r="F780" s="116"/>
    </row>
    <row r="781">
      <c r="F781" s="116"/>
    </row>
    <row r="782">
      <c r="F782" s="116"/>
    </row>
    <row r="783">
      <c r="F783" s="116"/>
    </row>
    <row r="784">
      <c r="F784" s="116"/>
    </row>
    <row r="785">
      <c r="F785" s="116"/>
    </row>
    <row r="786">
      <c r="F786" s="116"/>
    </row>
    <row r="787">
      <c r="F787" s="116"/>
    </row>
    <row r="788">
      <c r="F788" s="116"/>
    </row>
    <row r="789">
      <c r="F789" s="116"/>
    </row>
    <row r="790">
      <c r="F790" s="116"/>
    </row>
    <row r="791">
      <c r="F791" s="116"/>
    </row>
    <row r="792">
      <c r="F792" s="116"/>
    </row>
    <row r="793">
      <c r="F793" s="116"/>
    </row>
    <row r="794">
      <c r="F794" s="116"/>
    </row>
    <row r="795">
      <c r="F795" s="116"/>
    </row>
    <row r="796">
      <c r="F796" s="116"/>
    </row>
    <row r="797">
      <c r="F797" s="116"/>
    </row>
    <row r="798">
      <c r="F798" s="116"/>
    </row>
    <row r="799">
      <c r="F799" s="116"/>
    </row>
    <row r="800">
      <c r="F800" s="116"/>
    </row>
    <row r="801">
      <c r="F801" s="116"/>
    </row>
    <row r="802">
      <c r="F802" s="116"/>
    </row>
    <row r="803">
      <c r="F803" s="116"/>
    </row>
    <row r="804">
      <c r="F804" s="116"/>
    </row>
    <row r="805">
      <c r="F805" s="116"/>
    </row>
    <row r="806">
      <c r="F806" s="116"/>
    </row>
    <row r="807">
      <c r="F807" s="116"/>
    </row>
    <row r="808">
      <c r="F808" s="116"/>
    </row>
    <row r="809">
      <c r="F809" s="116"/>
    </row>
    <row r="810">
      <c r="F810" s="116"/>
    </row>
    <row r="811">
      <c r="F811" s="116"/>
    </row>
    <row r="812">
      <c r="F812" s="116"/>
    </row>
    <row r="813">
      <c r="F813" s="116"/>
    </row>
    <row r="814">
      <c r="F814" s="116"/>
    </row>
    <row r="815">
      <c r="F815" s="116"/>
    </row>
    <row r="816">
      <c r="F816" s="116"/>
    </row>
    <row r="817">
      <c r="F817" s="116"/>
    </row>
    <row r="818">
      <c r="F818" s="116"/>
    </row>
    <row r="819">
      <c r="F819" s="116"/>
    </row>
    <row r="820">
      <c r="F820" s="116"/>
    </row>
    <row r="821">
      <c r="F821" s="116"/>
    </row>
    <row r="822">
      <c r="F822" s="116"/>
    </row>
    <row r="823">
      <c r="F823" s="116"/>
    </row>
    <row r="824">
      <c r="F824" s="116"/>
    </row>
    <row r="825">
      <c r="F825" s="116"/>
    </row>
    <row r="826">
      <c r="F826" s="116"/>
    </row>
    <row r="827">
      <c r="F827" s="116"/>
    </row>
    <row r="828">
      <c r="F828" s="116"/>
    </row>
    <row r="829">
      <c r="F829" s="116"/>
    </row>
    <row r="830">
      <c r="F830" s="116"/>
    </row>
    <row r="831">
      <c r="F831" s="116"/>
    </row>
    <row r="832">
      <c r="F832" s="116"/>
    </row>
    <row r="833">
      <c r="F833" s="116"/>
    </row>
    <row r="834">
      <c r="F834" s="116"/>
    </row>
    <row r="835">
      <c r="F835" s="116"/>
    </row>
    <row r="836">
      <c r="F836" s="116"/>
    </row>
    <row r="837">
      <c r="F837" s="116"/>
    </row>
    <row r="838">
      <c r="F838" s="116"/>
    </row>
    <row r="839">
      <c r="F839" s="116"/>
    </row>
    <row r="840">
      <c r="F840" s="116"/>
    </row>
    <row r="841">
      <c r="F841" s="116"/>
    </row>
    <row r="842">
      <c r="F842" s="116"/>
    </row>
    <row r="843">
      <c r="F843" s="116"/>
    </row>
    <row r="844">
      <c r="F844" s="116"/>
    </row>
    <row r="845">
      <c r="F845" s="116"/>
    </row>
    <row r="846">
      <c r="F846" s="116"/>
    </row>
    <row r="847">
      <c r="F847" s="116"/>
    </row>
    <row r="848">
      <c r="F848" s="116"/>
    </row>
    <row r="849">
      <c r="F849" s="116"/>
    </row>
    <row r="850">
      <c r="F850" s="116"/>
    </row>
    <row r="851">
      <c r="F851" s="116"/>
    </row>
    <row r="852">
      <c r="F852" s="116"/>
    </row>
    <row r="853">
      <c r="F853" s="116"/>
    </row>
    <row r="854">
      <c r="F854" s="116"/>
    </row>
    <row r="855">
      <c r="F855" s="116"/>
    </row>
    <row r="856">
      <c r="F856" s="116"/>
    </row>
    <row r="857">
      <c r="F857" s="116"/>
    </row>
    <row r="858">
      <c r="F858" s="116"/>
    </row>
    <row r="859">
      <c r="F859" s="116"/>
    </row>
    <row r="860">
      <c r="F860" s="116"/>
    </row>
    <row r="861">
      <c r="F861" s="116"/>
    </row>
    <row r="862">
      <c r="F862" s="116"/>
    </row>
    <row r="863">
      <c r="F863" s="116"/>
    </row>
    <row r="864">
      <c r="F864" s="116"/>
    </row>
    <row r="865">
      <c r="F865" s="116"/>
    </row>
    <row r="866">
      <c r="F866" s="116"/>
    </row>
    <row r="867">
      <c r="F867" s="116"/>
    </row>
    <row r="868">
      <c r="F868" s="116"/>
    </row>
    <row r="869">
      <c r="F869" s="116"/>
    </row>
    <row r="870">
      <c r="F870" s="116"/>
    </row>
    <row r="871">
      <c r="F871" s="116"/>
    </row>
    <row r="872">
      <c r="F872" s="116"/>
    </row>
    <row r="873">
      <c r="F873" s="116"/>
    </row>
    <row r="874">
      <c r="F874" s="116"/>
    </row>
    <row r="875">
      <c r="F875" s="116"/>
    </row>
    <row r="876">
      <c r="F876" s="116"/>
    </row>
    <row r="877">
      <c r="F877" s="116"/>
    </row>
    <row r="878">
      <c r="F878" s="116"/>
    </row>
    <row r="879">
      <c r="F879" s="116"/>
    </row>
    <row r="880">
      <c r="F880" s="116"/>
    </row>
    <row r="881">
      <c r="F881" s="116"/>
    </row>
    <row r="882">
      <c r="F882" s="116"/>
    </row>
    <row r="883">
      <c r="F883" s="116"/>
    </row>
    <row r="884">
      <c r="F884" s="116"/>
    </row>
    <row r="885">
      <c r="F885" s="116"/>
    </row>
    <row r="886">
      <c r="F886" s="116"/>
    </row>
    <row r="887">
      <c r="F887" s="116"/>
    </row>
    <row r="888">
      <c r="F888" s="116"/>
    </row>
    <row r="889">
      <c r="F889" s="116"/>
    </row>
    <row r="890">
      <c r="F890" s="116"/>
    </row>
    <row r="891">
      <c r="F891" s="116"/>
    </row>
    <row r="892">
      <c r="F892" s="116"/>
    </row>
    <row r="893">
      <c r="F893" s="116"/>
    </row>
    <row r="894">
      <c r="F894" s="116"/>
    </row>
    <row r="895">
      <c r="F895" s="116"/>
    </row>
    <row r="896">
      <c r="F896" s="116"/>
    </row>
    <row r="897">
      <c r="F897" s="116"/>
    </row>
    <row r="898">
      <c r="F898" s="116"/>
    </row>
    <row r="899">
      <c r="F899" s="116"/>
    </row>
    <row r="900">
      <c r="F900" s="116"/>
    </row>
    <row r="901">
      <c r="F901" s="116"/>
    </row>
    <row r="902">
      <c r="F902" s="116"/>
    </row>
    <row r="903">
      <c r="F903" s="116"/>
    </row>
    <row r="904">
      <c r="F904" s="116"/>
    </row>
    <row r="905">
      <c r="F905" s="116"/>
    </row>
    <row r="906">
      <c r="F906" s="116"/>
    </row>
    <row r="907">
      <c r="F907" s="116"/>
    </row>
    <row r="908">
      <c r="F908" s="116"/>
    </row>
    <row r="909">
      <c r="F909" s="116"/>
    </row>
    <row r="910">
      <c r="F910" s="116"/>
    </row>
    <row r="911">
      <c r="F911" s="116"/>
    </row>
    <row r="912">
      <c r="F912" s="116"/>
    </row>
    <row r="913">
      <c r="F913" s="116"/>
    </row>
    <row r="914">
      <c r="F914" s="116"/>
    </row>
    <row r="915">
      <c r="F915" s="116"/>
    </row>
    <row r="916">
      <c r="F916" s="116"/>
    </row>
    <row r="917">
      <c r="F917" s="116"/>
    </row>
    <row r="918">
      <c r="F918" s="116"/>
    </row>
    <row r="919">
      <c r="F919" s="116"/>
    </row>
    <row r="920">
      <c r="F920" s="116"/>
    </row>
    <row r="921">
      <c r="F921" s="116"/>
    </row>
    <row r="922">
      <c r="F922" s="116"/>
    </row>
    <row r="923">
      <c r="F923" s="116"/>
    </row>
    <row r="924">
      <c r="F924" s="116"/>
    </row>
    <row r="925">
      <c r="F925" s="116"/>
    </row>
    <row r="926">
      <c r="F926" s="116"/>
    </row>
    <row r="927">
      <c r="F927" s="116"/>
    </row>
    <row r="928">
      <c r="F928" s="116"/>
    </row>
    <row r="929">
      <c r="F929" s="116"/>
    </row>
    <row r="930">
      <c r="F930" s="116"/>
    </row>
    <row r="931">
      <c r="F931" s="116"/>
    </row>
    <row r="932">
      <c r="F932" s="116"/>
    </row>
    <row r="933">
      <c r="F933" s="116"/>
    </row>
    <row r="934">
      <c r="F934" s="116"/>
    </row>
    <row r="935">
      <c r="F935" s="116"/>
    </row>
    <row r="936">
      <c r="F936" s="116"/>
    </row>
    <row r="937">
      <c r="F937" s="116"/>
    </row>
    <row r="938">
      <c r="F938" s="116"/>
    </row>
    <row r="939">
      <c r="F939" s="116"/>
    </row>
    <row r="940">
      <c r="F940" s="116"/>
    </row>
    <row r="941">
      <c r="F941" s="116"/>
    </row>
    <row r="942">
      <c r="F942" s="116"/>
    </row>
    <row r="943">
      <c r="F943" s="116"/>
    </row>
    <row r="944">
      <c r="F944" s="116"/>
    </row>
    <row r="945">
      <c r="F945" s="116"/>
    </row>
    <row r="946">
      <c r="F946" s="116"/>
    </row>
    <row r="947">
      <c r="F947" s="116"/>
    </row>
    <row r="948">
      <c r="F948" s="116"/>
    </row>
    <row r="949">
      <c r="F949" s="116"/>
    </row>
    <row r="950">
      <c r="F950" s="116"/>
    </row>
    <row r="951">
      <c r="F951" s="116"/>
    </row>
    <row r="952">
      <c r="F952" s="116"/>
    </row>
    <row r="953">
      <c r="F953" s="116"/>
    </row>
    <row r="954">
      <c r="F954" s="116"/>
    </row>
    <row r="955">
      <c r="F955" s="116"/>
    </row>
    <row r="956">
      <c r="F956" s="116"/>
    </row>
    <row r="957">
      <c r="F957" s="116"/>
    </row>
    <row r="958">
      <c r="F958" s="116"/>
    </row>
    <row r="959">
      <c r="F959" s="116"/>
    </row>
    <row r="960">
      <c r="F960" s="116"/>
    </row>
    <row r="961">
      <c r="F961" s="116"/>
    </row>
    <row r="962">
      <c r="F962" s="116"/>
    </row>
    <row r="963">
      <c r="F963" s="116"/>
    </row>
    <row r="964">
      <c r="F964" s="116"/>
    </row>
    <row r="965">
      <c r="F965" s="116"/>
    </row>
    <row r="966">
      <c r="F966" s="116"/>
    </row>
    <row r="967">
      <c r="F967" s="116"/>
    </row>
    <row r="968">
      <c r="F968" s="116"/>
    </row>
    <row r="969">
      <c r="F969" s="116"/>
    </row>
    <row r="970">
      <c r="F970" s="116"/>
    </row>
    <row r="971">
      <c r="F971" s="116"/>
    </row>
    <row r="972">
      <c r="F972" s="116"/>
    </row>
    <row r="973">
      <c r="F973" s="116"/>
    </row>
    <row r="974">
      <c r="F974" s="116"/>
    </row>
    <row r="975">
      <c r="F975" s="116"/>
    </row>
    <row r="976">
      <c r="F976" s="116"/>
    </row>
    <row r="977">
      <c r="F977" s="116"/>
    </row>
    <row r="978">
      <c r="F978" s="116"/>
    </row>
    <row r="979">
      <c r="F979" s="116"/>
    </row>
    <row r="980">
      <c r="F980" s="116"/>
    </row>
    <row r="981">
      <c r="F981" s="116"/>
    </row>
    <row r="982">
      <c r="F982" s="116"/>
    </row>
    <row r="983">
      <c r="F983" s="116"/>
    </row>
    <row r="984">
      <c r="F984" s="116"/>
    </row>
    <row r="985">
      <c r="F985" s="116"/>
    </row>
    <row r="986">
      <c r="F986" s="116"/>
    </row>
    <row r="987">
      <c r="F987" s="116"/>
    </row>
    <row r="988">
      <c r="F988" s="116"/>
    </row>
    <row r="989">
      <c r="F989" s="116"/>
    </row>
    <row r="990">
      <c r="F990" s="116"/>
    </row>
    <row r="991">
      <c r="F991" s="116"/>
    </row>
    <row r="992">
      <c r="F992" s="116"/>
    </row>
    <row r="993">
      <c r="F993" s="116"/>
    </row>
    <row r="994">
      <c r="F994" s="116"/>
    </row>
    <row r="995">
      <c r="F995" s="116"/>
    </row>
    <row r="996">
      <c r="F996" s="116"/>
    </row>
    <row r="997">
      <c r="F997" s="116"/>
    </row>
    <row r="998">
      <c r="F998" s="116"/>
    </row>
    <row r="999">
      <c r="F999" s="116"/>
    </row>
    <row r="1000">
      <c r="F1000" s="116"/>
    </row>
    <row r="1001">
      <c r="F1001" s="116"/>
    </row>
    <row r="1002">
      <c r="F1002" s="116"/>
    </row>
    <row r="1003">
      <c r="F1003" s="116"/>
    </row>
    <row r="1004">
      <c r="F1004" s="116"/>
    </row>
  </sheetData>
  <drawing r:id="rId1"/>
</worksheet>
</file>